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eguridad social dayana balvin\SG_SST USTA\SST USTA\SG-SST USTA\2019\MATRICES DE RIESGO\PUBLICACION\"/>
    </mc:Choice>
  </mc:AlternateContent>
  <bookViews>
    <workbookView xWindow="0" yWindow="0" windowWidth="28800" windowHeight="12045"/>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Peligros'!$A$21:$B$25</definedName>
    <definedName name="clasificacion">Barra!$A$6:$A$12</definedName>
    <definedName name="consecuencia">Barra!$A$99:$A$102</definedName>
    <definedName name="deficiencia">Barra!$A$81:$A$84</definedName>
    <definedName name="exposicion">Barra!$A$92:$A$95</definedName>
    <definedName name="factor">Barra!$A$16:$A$77</definedName>
    <definedName name="Procesos">Barra!$A$106:$A$110</definedName>
    <definedName name="programado">Barra!$A$113:$A$122</definedName>
    <definedName name="rUTINARIO">Barra!$A$2:$A$3</definedName>
  </definedNames>
  <calcPr calcId="152511"/>
</workbook>
</file>

<file path=xl/calcChain.xml><?xml version="1.0" encoding="utf-8"?>
<calcChain xmlns="http://schemas.openxmlformats.org/spreadsheetml/2006/main">
  <c r="T17" i="4" l="1"/>
  <c r="Z17" i="4" s="1"/>
  <c r="S17" i="4"/>
  <c r="Y17" i="4" s="1"/>
  <c r="T16" i="4"/>
  <c r="Z16" i="4" s="1"/>
  <c r="S16" i="4"/>
  <c r="Y16" i="4" s="1"/>
  <c r="T15" i="4"/>
  <c r="Z15" i="4" s="1"/>
  <c r="S15" i="4"/>
  <c r="Y15" i="4" s="1"/>
  <c r="T14" i="4"/>
  <c r="Z14" i="4" s="1"/>
  <c r="S14" i="4"/>
  <c r="Y14" i="4" s="1"/>
  <c r="T13" i="4"/>
  <c r="Z13" i="4" s="1"/>
  <c r="S13" i="4"/>
  <c r="Y13" i="4" s="1"/>
  <c r="T19" i="4"/>
  <c r="Z19" i="4" s="1"/>
  <c r="S19" i="4"/>
  <c r="Y19" i="4" s="1"/>
  <c r="T18" i="4"/>
  <c r="Z18" i="4" s="1"/>
  <c r="S18" i="4"/>
  <c r="Y18" i="4" s="1"/>
  <c r="T12" i="4"/>
  <c r="Z12" i="4" s="1"/>
  <c r="S12" i="4"/>
  <c r="Y12" i="4" s="1"/>
  <c r="T11" i="4"/>
  <c r="Z11" i="4" s="1"/>
  <c r="S11" i="4"/>
  <c r="Y11" i="4" s="1"/>
  <c r="T10" i="4"/>
  <c r="Z10" i="4" s="1"/>
  <c r="S10" i="4"/>
  <c r="Y10" i="4" s="1"/>
  <c r="AC17" i="4" l="1"/>
  <c r="AA17" i="4"/>
  <c r="AD17" i="4"/>
  <c r="AB17" i="4"/>
  <c r="U17" i="4"/>
  <c r="V17" i="4"/>
  <c r="AC16" i="4"/>
  <c r="AA16" i="4"/>
  <c r="AD16" i="4"/>
  <c r="AB16" i="4"/>
  <c r="U16" i="4"/>
  <c r="V16" i="4"/>
  <c r="AC15" i="4"/>
  <c r="AA15" i="4"/>
  <c r="AD15" i="4"/>
  <c r="AB15" i="4"/>
  <c r="U15" i="4"/>
  <c r="V15" i="4"/>
  <c r="AC14" i="4"/>
  <c r="AA14" i="4"/>
  <c r="AD14" i="4"/>
  <c r="AB14" i="4"/>
  <c r="U14" i="4"/>
  <c r="V14" i="4"/>
  <c r="AC13" i="4"/>
  <c r="AA13" i="4"/>
  <c r="AD13" i="4"/>
  <c r="AB13" i="4"/>
  <c r="U13" i="4"/>
  <c r="V13" i="4"/>
  <c r="AD19" i="4"/>
  <c r="AB19" i="4"/>
  <c r="AC19" i="4"/>
  <c r="AA19" i="4"/>
  <c r="V19" i="4"/>
  <c r="U19" i="4"/>
  <c r="AC18" i="4"/>
  <c r="AA18" i="4"/>
  <c r="AD18" i="4"/>
  <c r="AB18" i="4"/>
  <c r="U18" i="4"/>
  <c r="V18" i="4"/>
  <c r="AC12" i="4"/>
  <c r="AA12" i="4"/>
  <c r="AD12" i="4"/>
  <c r="AB12" i="4"/>
  <c r="U12" i="4"/>
  <c r="V12" i="4"/>
  <c r="AC11" i="4"/>
  <c r="AA11" i="4"/>
  <c r="AD11" i="4"/>
  <c r="AB11" i="4"/>
  <c r="U11" i="4"/>
  <c r="V11" i="4"/>
  <c r="AD10" i="4"/>
  <c r="AB10" i="4"/>
  <c r="AC10" i="4"/>
  <c r="AA10" i="4"/>
  <c r="V10" i="4"/>
  <c r="U10" i="4"/>
  <c r="T8" i="4" l="1"/>
  <c r="Z8" i="4" s="1"/>
  <c r="S8" i="4"/>
  <c r="Y8" i="4" s="1"/>
  <c r="AD8" i="4" l="1"/>
  <c r="AB8" i="4"/>
  <c r="AC8" i="4"/>
  <c r="AA8" i="4"/>
  <c r="V8" i="4"/>
  <c r="U8" i="4"/>
  <c r="T9" i="4"/>
  <c r="Z9" i="4" s="1"/>
  <c r="S9" i="4"/>
  <c r="Y9" i="4" s="1"/>
  <c r="T7" i="4"/>
  <c r="Z7" i="4" s="1"/>
  <c r="S7" i="4"/>
  <c r="Y7" i="4" s="1"/>
  <c r="AC9" i="4" l="1"/>
  <c r="AA9" i="4"/>
  <c r="AD9" i="4"/>
  <c r="AB9" i="4"/>
  <c r="V9" i="4"/>
  <c r="U9" i="4"/>
  <c r="AC7" i="4"/>
  <c r="AA7" i="4"/>
  <c r="AD7" i="4"/>
  <c r="AB7" i="4"/>
  <c r="U7" i="4"/>
  <c r="V7" i="4"/>
  <c r="T6" i="4" l="1"/>
  <c r="Z6" i="4" s="1"/>
  <c r="S6" i="4"/>
  <c r="Y6" i="4" s="1"/>
  <c r="AA6" i="4" l="1"/>
  <c r="AC6" i="4"/>
  <c r="AD6" i="4"/>
  <c r="AB6" i="4"/>
  <c r="U6" i="4"/>
  <c r="V6" i="4"/>
  <c r="T4" i="4" l="1"/>
  <c r="Z4" i="4" s="1"/>
  <c r="S4" i="4"/>
  <c r="Y4" i="4" s="1"/>
  <c r="AC4" i="4" l="1"/>
  <c r="AA4" i="4"/>
  <c r="AD4" i="4"/>
  <c r="AB4" i="4"/>
  <c r="U4" i="4"/>
  <c r="V4" i="4"/>
  <c r="T5" i="4"/>
  <c r="Z5" i="4" s="1"/>
  <c r="S5" i="4"/>
  <c r="Y5" i="4" s="1"/>
  <c r="AC5" i="4" l="1"/>
  <c r="AA5" i="4"/>
  <c r="AD5" i="4"/>
  <c r="AB5" i="4"/>
  <c r="U5" i="4"/>
  <c r="V5" i="4"/>
  <c r="B25" i="4" l="1"/>
  <c r="B29" i="4" s="1"/>
  <c r="E12" i="15" l="1"/>
  <c r="E11" i="15"/>
  <c r="E10" i="15"/>
  <c r="E9" i="15"/>
  <c r="E8" i="15"/>
  <c r="E7" i="15"/>
  <c r="E6" i="15"/>
  <c r="C11" i="15" l="1"/>
  <c r="D11" i="15" s="1"/>
  <c r="F11" i="15" s="1"/>
  <c r="C12" i="15"/>
  <c r="C10" i="15"/>
  <c r="C9" i="15"/>
  <c r="C8" i="15"/>
  <c r="C7" i="15"/>
  <c r="C6" i="15"/>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<sst xmlns="http://schemas.openxmlformats.org/spreadsheetml/2006/main" count="541" uniqueCount="288">
  <si>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</si>
  <si>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</si>
  <si>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</si>
  <si>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</si>
  <si>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</si>
  <si>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</si>
  <si>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</si>
  <si>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</si>
  <si>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</si>
  <si>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</si>
  <si>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</si>
  <si>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</si>
  <si>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</si>
  <si>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</si>
  <si>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</si>
  <si>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</si>
  <si>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</si>
  <si>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</si>
  <si>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</si>
  <si>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</si>
  <si>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</si>
  <si>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</si>
  <si>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</si>
  <si>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</si>
  <si>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</si>
  <si>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</si>
  <si>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</si>
  <si>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</si>
  <si>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</si>
  <si>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</si>
  <si>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</si>
  <si>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</si>
  <si>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</si>
  <si>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</si>
  <si>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</si>
  <si>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</si>
  <si>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</si>
  <si>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</si>
  <si>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</si>
  <si>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</si>
  <si>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</si>
  <si>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</si>
  <si>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</si>
  <si>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</si>
  <si>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</si>
  <si>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</si>
  <si>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</si>
  <si>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</si>
  <si>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</si>
  <si>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</si>
  <si>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</si>
  <si>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</si>
  <si>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</si>
  <si>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</si>
  <si>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Locativo</t>
  </si>
  <si>
    <t>Incendio</t>
  </si>
  <si>
    <t>Orden y limpieza</t>
  </si>
  <si>
    <t>Vías de evacuación</t>
  </si>
  <si>
    <t>Escaleras</t>
  </si>
  <si>
    <t>Distribucipon de espacios</t>
  </si>
  <si>
    <t>Barandas.</t>
  </si>
  <si>
    <t>Pasillos</t>
  </si>
  <si>
    <t>Pisos, techos, paredes, pasillos.</t>
  </si>
  <si>
    <t>Ventilación</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</si>
  <si>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</si>
  <si>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</si>
  <si>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</si>
  <si>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</si>
  <si>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</si>
  <si>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</si>
  <si>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</si>
  <si>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</si>
  <si>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</si>
  <si>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</si>
  <si>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</si>
  <si>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</si>
  <si>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</si>
  <si>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</si>
  <si>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</si>
  <si>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</si>
  <si>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</si>
  <si>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</si>
  <si>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</si>
  <si>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</si>
  <si>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</si>
  <si>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</si>
  <si>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</si>
  <si>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</si>
  <si>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</si>
  <si>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</si>
  <si>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</si>
  <si>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</si>
  <si>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</si>
  <si>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</si>
  <si>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</si>
  <si>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</si>
  <si>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</si>
  <si>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</si>
  <si>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</si>
  <si>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</si>
  <si>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</si>
  <si>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</si>
  <si>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</si>
  <si>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</si>
  <si>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</si>
  <si>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</si>
  <si>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</si>
  <si>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</si>
  <si>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</si>
  <si>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</si>
  <si>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</si>
  <si>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</si>
  <si>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</si>
  <si>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</si>
  <si>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</si>
  <si>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</si>
  <si>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</si>
  <si>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</si>
  <si>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</si>
  <si>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</si>
  <si>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</si>
  <si>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</si>
  <si>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</si>
  <si>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</si>
  <si>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</si>
  <si>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</si>
  <si>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</si>
  <si>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</si>
  <si>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</si>
  <si>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</si>
  <si>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</si>
  <si>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</si>
  <si>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</si>
  <si>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t>Heridas</t>
  </si>
  <si>
    <t>Porcentaje F. Riesgo</t>
  </si>
  <si>
    <t>Aguas negras</t>
  </si>
  <si>
    <t>Falta de anclajes en la estructura.</t>
  </si>
  <si>
    <t>Anclajes a estantes o armarios.</t>
  </si>
  <si>
    <t>Seguridad Pública</t>
  </si>
  <si>
    <t>FECHA DE ACTUALIZACIÓN:</t>
  </si>
  <si>
    <t>Plan de acción</t>
  </si>
  <si>
    <t>Revisado por:
Dayana Florez B. (Coordinadora SST USTA).</t>
  </si>
  <si>
    <t>Ninguna.</t>
  </si>
  <si>
    <t>Interno</t>
  </si>
  <si>
    <t>Tiempo de  Exposición.</t>
  </si>
  <si>
    <t>Observaciones generales.</t>
  </si>
  <si>
    <t>Dayana Florez B. (Coordinadora de SST USTA).</t>
  </si>
  <si>
    <t xml:space="preserve">Curriculo y Docencia </t>
  </si>
  <si>
    <t>Fracturas.</t>
  </si>
  <si>
    <t>CANTIDAD</t>
  </si>
  <si>
    <t>VISITANTES USUARIOS, PROMEDIO POR DÍA</t>
  </si>
  <si>
    <t xml:space="preserve">SERVICIOS GENERALES ASEO, (CONTRATISTA), PROMEDIO POR DÍA </t>
  </si>
  <si>
    <t>Edificio Fray Ángel Calatayud, Anexo F: Calle 52 No.9-37, Bogotá.</t>
  </si>
  <si>
    <t>Virus, bacterias, hongos, mordeduras y picaduras.</t>
  </si>
  <si>
    <t>Infecciones fungosas, infecciones sépticas, fiebre ondulante (brucelosis), carbunco, foliculitis, celulitis, erisipelas, entre otras.</t>
  </si>
  <si>
    <t>Infecciones fungosas.</t>
  </si>
  <si>
    <t>• Implementar los controles de ingeniería resultantes de los informes de inspecciones,entre otros.</t>
  </si>
  <si>
    <t>LABORATORIOS INGENIERIAS</t>
  </si>
  <si>
    <t>Laboratorio de Biología y Microbiología 306.</t>
  </si>
  <si>
    <t>AUXILIAR DE LABORATORIO.</t>
  </si>
  <si>
    <r>
      <rPr>
        <b/>
        <sz val="11"/>
        <color theme="1"/>
        <rFont val="Arial"/>
        <family val="2"/>
      </rPr>
      <t xml:space="preserve">• </t>
    </r>
    <r>
      <rPr>
        <sz val="11"/>
        <color theme="1"/>
        <rFont val="Arial"/>
        <family val="2"/>
      </rPr>
      <t>Preparar recipientes, materiales e ingredientes,  para elaborar medios de cultivo microbiológico y otras pruebas realizadas en el laboratorio con organismos no patógenos, que son utilizados por estudiantes en sus prácticas de laboratorio. Esta actividad la realiza una (1) vez al mes, durante tres (3)  horas aproximadamente. 
* Trasladar, de forma manual, en bolsas plásticas,  los residuos peligrosos resultantes de los cultivos microbiológicos y otras pruebas realizadas en el laboratorio con organismos no patógenos, del laboratorio al área designada para almacenar residuos peligrosos.
Esta actividad la realiza una (1) vez a la semana, durante treinta (30)  minutos aproximadamente. 
* Otras actividades que designa su jefe inmediato, que conllevan riesgo biológico.</t>
    </r>
  </si>
  <si>
    <t>Exposición a peligro biológico,  presentes en el material biológico manipulado (cultivos microbiológicos, entre otros), que pueden producir  virus, bacterias, hongos.</t>
  </si>
  <si>
    <t>Resolución 2400 de 1979,   Decreto 4741 del 2005, Resolución 1362 de 2007, Resolución 2346 de 2007.</t>
  </si>
  <si>
    <t>• Incluir en la matriz de elementos de protección personal, el suministro a los trabajadores expuestos, de botas de seguridad, máscara para gases orgánicos, monogafas, peto en plástico PVC y guantes tipo mosquetero.</t>
  </si>
  <si>
    <t xml:space="preserve">• Validar la asignación de la actividad de recolección de residuos peligrosos, al personal de la empresa que presta el servicio de aseo en la Sede de la universidad.
• Garantizar cumplimiento a Legislación aplicable a manejo de residuos peligrosos, que incluya, entre otras actividades:   *Diseñar e implementar programa de gestión integral de residuos peligrosos, que incluya entre otras actividades: Diseño y aplicación de ruta sanitaria, realizar  recolección de residuos peligrosos en horario no laborales ni de clases y con uso de carro transportador, esquema de vacunación y entrenamiento al personal que lo manipule, determinación y uso de elementos de protección personal al personal que manipule residuos peligrosos,  Plan de contingencia contempla las medidas para situaciones de emergencia por manejo de residuos peligrosos infecciosos y químicos etc.  
• Realizar diagnóstico de riesgo biológico, que permita identificar los peligros a los cuales se está expuesto y las medidas de prevención, por manejo de residuos peligrosos infecciosos y químicos.  
• Incluir en el programa de formación, dirigido al personal de Emergencias, como prestar primeros auxilios en caso de emergencia asociada al manejo de residuos peligrosos infecciosos y químicos.
• Realizar jornadas periódicas de orden y aseo, que permita retirar elementos que ya agotaron su vida útil o que no se usan. 
• Incluir en el Programa de inspecciones locativas, identificar actos y condiciones inseguras por manejo de residuos peligrosos infecciosos y químicos y proponer medidas de corrección.
• Continuar con la realización de los exámenes médicos periódicos, con la periodicidad determinada de acuerdo a resultados de exámenes anteriores, en cumplimiento a la Resolución 2346 de 2007.
• Informar, capacitar y entrenar, incluyendo a todos los trabajadores, para que estén en capacidad de actuar y proteger su salud e integridad, ante una emergencia real o potencial, relacionada con manejo de residuos peligrosos infecciosos y químicos.
• Realizar actualización periódica reglamentaria y Auditoria al Plan de prevención, preparación y respuesta ante emergencias.
• Realizar simulacro de amenaza por riesgo biológico, por manejo de residuos peligrosos infecciosos y químicos e identificar hallazgos y realizar seguimiento al cierre de sus recomendaciones.
</t>
  </si>
  <si>
    <t>Se evalua el riesgo como "No Aceptable", debido a que ya se presentó un incidente relacionado con manejo de residuos peligrosos en este Laboratorio, que se presentó una emergencias por manipulación inadecuada y falta de carro transportador.</t>
  </si>
  <si>
    <t>1, 2 y 3</t>
  </si>
  <si>
    <t xml:space="preserve">Laboratorio de microscopia y dinámica 106, Laboratorio de concretos y pavimentos 105, Caldera 104, Laboratorio de procesos ambientales 205, Laboratorio en procesos organizacionales 203. , Laboratorio de energía 304, Laboratorio de Biología y microbiología 306.  </t>
  </si>
  <si>
    <t>Quemaduras.</t>
  </si>
  <si>
    <t xml:space="preserve">Disponibilidad de Herramienta  llamada OS Ticket, que permite reportar condiciones inseguras, relacionadas con instalaciones locativas, dirigidas al Área de Planta Física.  </t>
  </si>
  <si>
    <t>Realización de exámenes médicos ocupacionales periódicos. Suministro de  guantes de protección y bata hecha en tela de color blanco. Capacitación general en el riesgo.</t>
  </si>
  <si>
    <t>Realización de mantenimiento de las máquinas, equipos y herramientas de forma periódica. Disponibilidad de pinzas para agarrar algunos elementos, disponibles en algunas máquinas. Señalización del riesgo de calor en algunas máquinas.</t>
  </si>
  <si>
    <t xml:space="preserve">Paragrafo 2, del Artículo 2.2.4.6.24, del Decreto 1072 de 2015, Medidas de prevención y control, Resolución 2400 de 1979, entre otras. </t>
  </si>
  <si>
    <t>Implementar los controles de ingeniería resultantes de los informes de Análisis de Riesgo por Oficio o Estandares de Seguridad en manejo de máquinas, equipos y herrramientas.</t>
  </si>
  <si>
    <t>* Garantizar ventilación adecuada para disipar el calor producido por los aparatos.</t>
  </si>
  <si>
    <t xml:space="preserve">
• Diseñar e implementar Programa de Riesgo Mecánico, que incluya entre otras actividades: Realización de Análisis de Riesgo por Oficio o Estándares de Seguridad en manejo de máquinas, equipos y herramientas, programa de observación del comportamiento, inspecciones pre operacionales, limpieza y aseo de las máquinas equipos y herramientas etc. 
• Incluir en el Programa de inspecciones locativas, identificar las máquinas, equipos y herramientas que presenten condiciones subestándar como son, entre otras: Comprobar correcto estado de las tomas de tierra y ausencia de corrientes de fuga por envejecimiento de material  y proponer medidas de corrección. 
• Incluir en el Programa de inspecciones locativas, identificar actos subestándar,  como son, entre otras: Uso correcto de guantes resistentes al calor para manipular zonas calientes, uso correcto de elementos que evitan contacto directo con elementos calientes (pinzas, tenazas etc.)  y proponer medidas de corrección. 
• Garantizar que en el proceso de contratación de bienes y servicios para realizar las actividades  de mantenimiento, se identifiquen y evalúen las disposiciones relativas con el cumplimiento del sistema de gestión de seguridad y salud en el trabajo, en cumplimiento al artículo 2.2.4.6.27 del Decreto 1072 de 2015.
• Implementar programa de orden y aseo en esta Sede, que incluya que cada trabajador debe ser responsable de mantener limpia y ordenada su zona de trabajo, así como su equipo de protección personal, sus prendas de trabajo, sus herramientas y materiales.
• Continuar con la  implementación del Programa de mantenimiento de máquinas, equipos y herramientas, que incluya contar con Hoja de vida de cada máquina, que registre las intervenciones realizadas con sujeción al Manual del Fabricante.
• Realizar seguimiento a los indicadores establecidos en los  Programas implementados  (Mantenimiento de máquinas, equipos y herramientas, Programa de Inspecciones Locativas de Seguridad y Programa de Reporte de Actos y Condiciones Inseguros). 
• Incluir en el Plan de formación y/o capacitación, temas como: Uso, limpieza y mantenimiento de máquinas, equipos y herramientas de acuerdo a su manual de fabricante, cuidado de manos, restricciones de uso por personal no experto, entre otras. 
• Implementar señalización de riesgo por temperatura donde se requiera, e incluir señalizar las máquinas, equipos y herramientas averiadas o fuera de servicio.
</t>
  </si>
  <si>
    <t>Riesgo de quemaduras térmicas con la llama o cualquier zona caliente de las máquinas que producen calor (Hornos, Muflas, mecheros, planchas de calentamiento, etc), o con los liquidos o solidos calientes producto del calentamiento en las máquinas.</t>
  </si>
  <si>
    <t xml:space="preserve">Mecánico: 
(Elementos o partes de máquinas, herramientas, equipos, piezas a trabajar, materiales proyectados sólidos o fluidos).
</t>
  </si>
  <si>
    <t xml:space="preserve">Diseño e implementación de Programa de inspecciones locativas de seguridad. Disponibilidad de Herramienta  llamada OS Ticket, que permite reportar condiciones inseguras, relacionadas con instalaciones locativas, dirigidas al Área de Planta Física. Diseño e implementación de matriz de elementos de protección personal. </t>
  </si>
  <si>
    <t xml:space="preserve">Realización de mantenimiento de las máquinas, equipos y herramientas de forma general. </t>
  </si>
  <si>
    <t>Heridas, contusiones, fracturas, esguinces, luxaciones.</t>
  </si>
  <si>
    <t>Riesgo de contacto directo con  las partes móviles de las máquinas, equipos y herramientas manipulados, por proyecciones de objetos despedidos durante el funcionamiento
de los mismos: bien partes de la propia máquina o partes del sobre el que se está trabajando.</t>
  </si>
  <si>
    <t xml:space="preserve">Realización de exámenes médicos ocupacionales periódicos, que incluyen visiometria a algunos cargos. </t>
  </si>
  <si>
    <t xml:space="preserve">• Diseñar e implementar Programa de Riesgo Mecánico, que incluya entre otras actividades: Realización de Análisis de Riesgo por Oficio o Estándares de Seguridad en manejo de máquinas, equipos y herramientas, programa de observación del comportamiento, inspecciones pre operacionales, limpieza y aseo de las máquinas equipos y herramientas etc. 
• Continuar con la  implementación del Programa de mantenimiento de máquinas, equipos y herramientas, que incluya contar con Hoja de vida de cada máquina, que registre las intervenciones realizadas con sujeción al Manual del Fabricante.
• Incluir en el Programa de inspecciones locativas, identificar las máquinas, equipos y herramientas que presenten condiciones inseguras y proponer medidas de corrección.
• Garantizar que en el proceso de contratación de bienes y servicios para realizar las actividades  de mantenimiento, se identifiquen y evalúen las disposiciones relativas con el cumplimiento del sistema de gestión de seguridad y salud en el trabajo, en cumplimiento al artículo 2.2.4.6.27 del Decreto 1072 de 2015.
• Implementar programa de orden y aseo en esta Sede, que incluya que cada trabajador debe ser responsable de mantener limpia y ordenada su zona de trabajo, así como su equipo de protección personal, sus prendas de trabajo, sus herramientas y materiales.
• Realizar seguimiento a los indicadores establecidos en los  Programas implementados  (Mantenimiento de máquinas, equipos y herramientas, Programa de Inspecciones Locativas de Seguridad y Programa de Reporte de Actos y Condiciones Inseguros).
• Incluir en el Plan de formación y/o capacitación, temas como: Uso, limpieza y mantenimiento de máquinas, equipos y herramientas de acuerdo a su manual de fabricante, cuidado de manos, restricciones de uso por personal no experto, entre otras.
• Implementar señalización de riesgo mecánico donde se requiera, e incluir señalizar las máquinas, equipos y herramientas averiadas o fuera de servicio.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t>
  </si>
  <si>
    <t>• Incluir en la matriz de elementos de protección personal, el suministro a los trabajadores expuestos de  monogafas y  guantes de vaqueta o carnaza.</t>
  </si>
  <si>
    <t>LISTADO DE CARGOS SEDE ÁNGEL CALATAYUD (BOGOTÁ)</t>
  </si>
  <si>
    <t>COORDINADOR (A)</t>
  </si>
  <si>
    <t>AUXILIAR DE LABORATORIO</t>
  </si>
  <si>
    <t xml:space="preserve">DOCENTE </t>
  </si>
  <si>
    <t>ESTUDIANTES, PROMEDIO POR DÍA</t>
  </si>
  <si>
    <t xml:space="preserve">El riesgo de exposición a radiaciones ionizantes en los laboratorios tiene su origen en el empleo de fuentes radiactivas  y
generadores de radiaciones ionizantes (espectrometría de difracción y fluorescencia de rayos X). </t>
  </si>
  <si>
    <t>* Realización de mantenimiento de las máquinas, equipos y herramientas de forma general. 
* Señalización del riesgo presente en las máquinas del laboratorio.</t>
  </si>
  <si>
    <t xml:space="preserve">* Diseño e implementación de Programa de inspecciones locativas de seguridad. 
* Disponibilidad de Herramienta  llamada OS Ticket, que permite reportar condiciones inseguras, relacionadas con instalaciones locativas, dirigidas al Área de Planta Física. 
* Diseño e implementación de matriz de elementos de protección personal. </t>
  </si>
  <si>
    <t xml:space="preserve">* Realización de exámenes médicos ocupacionales periódicos, que incluyen visiometria a algunos cargos. </t>
  </si>
  <si>
    <t>La radiación puede afectar el funcionamiento de órganos y tejidos, y producir efectos agudos tales como enrojecimiento de la piel, caída del cabello, quemaduras por radiación o síndrome de irradiación aguda (OMS). Adicional puede producir efectos cancerigenos.</t>
  </si>
  <si>
    <t>Efectos cancerigenos.</t>
  </si>
  <si>
    <t>* Los trabajos de laboratorio con materiales radiactivos se llevarán a cabo en campanas adecuadamente diseñadas para evitar la contaminación aérea.
* Implementar los controles de ingeniería resultantes de los informes de Análisis de Riesgo por Oficio o Estandares de Seguridad en manejo de máquinas, equipos y herrramientas.</t>
  </si>
  <si>
    <t xml:space="preserve">• Incluir en la matriz de elementos de protección personal, el suministro a los trabajadores expuestos de como guantes con mangas fabricados de
caucho plomizo, delantales de caucho plomizos, anteojos especiales, gorros de
caucho plomizo, etc., de acuerdo con las normas internacionales sobre protección
contra las radiaciones ionizantes. </t>
  </si>
  <si>
    <t xml:space="preserve">Resolución 482 de 2018, Paragrafo 4, del Artículo 2.2.4.6.15, del Decreto 1072 de 2015, Identificación de peligros, evaluación y valoración de los riesgos, Decreto Ley 2090 de 2003, Resolución 2400 de 1979, artículos del 97 al 109, entre otras. </t>
  </si>
  <si>
    <t xml:space="preserve">• Diseñar e implementar actividades o un Programa de Riesgo de Radiaciones ionizantes, según aplique, que incluya entre otras actividades: Definir si aplican los requisitos contenidos en el Decreto 2090 de 2003, y demás legislación aplicable a la actividad realizada por el Auxiliar de Laboratorio. Señalización del área y control de acceso, dosimetría individual y ambiental, observancia de los límites anuales de dosis, vigilancia médica, control de tiempos de exposición, señalización del área y control de acceso, existencia de un plan de emergencia y evacuación, apantallamiento estructural y en los equipos, etc.
• Evaluar y validar aplicación, y en caso positivo, garantizar cumplimiento a Decreto 2090 de 2003, a las Resoluciones 482 de 2018, Artículos 97 a 109 de la Resolución 2400 de 1979 y demás legislación aplicable a radiaciones ionizantes.
• Realización de Análisis de Riesgo por Oficio o Estándares de Seguridad en manejo de máquinas, equipos y herramientas, programa de observación del comportamiento, inspección pre operacional, limpieza y aseo de las máquinas equipos y herramientas etc. 
• Incluir en el Plan de formación y/o capacitación, temas como: Información adecuada sobre los riesgos para la salud derivados de su exposición ocupacional, ya se trate de una exposición normal o una potencial. Instrucción y capacitación adecuadas en materia de protección y seguridad incluyendo las lecciones aprendidas de incidentes y exposiciones accidentales. Información adecuada sobre la importancia de los actos de los trabajadores desde el punto de vista de la protección y seguridad. Información apropiada a las trabajadoras que posiblemente tengan que entrar en zonas controladas o zonas supervisadas sobre: Los riesgos que la exposición de una mujer embarazada supone para el embrión o el feto. La importancia de que una trabajadora que sospeche que está embarazada lo notifique cuanto antes a su empleador. Información, instrucción y capacitación adecuadas a los trabajadores que pudieran ser afectados por un plan de emergencia. Información básica a los trabajadores no ocupacionalmente expuestos, pero cuyo trabajo pueda repercutir en el nivel de exposición de otros trabajadores o miembros del público (p. ej. diseñadores, ingenieros, proyectistas) sobre los principios de protección radiológica. Adiestramiento de la dirección superior sobre los riesgos asociados con la radiación ionizante, los principios básicos de la protección radiológica, sus responsabilidades principales con respecto a la gestión del riesgo radiológico y los elementos principales del programa de protección.
• Los trabajadores dedicados a operaciones o procesos en donde se empleen substancias radiactivas, serán sometidos a exámenes médicos a intervalos no mayores a seis (6) meses, examen clínico general y a los exámenes complementarios. Artículo 100, Resolución 2400 de 1979. 
• Continuar con la  implementación del Programa de mantenimiento de máquinas, equipos y herramientas, que incluya contar con Hoja de vida de cada máquina, que registre las intervenciones realizadas con sujeción al Manual del Fabricante.
• Implementar el Programa de inspecciones sistemáticas en esta Sede, con la participación del COPASST, que permita, entre otras, identificar máquinas, equipos, herramientas e insumos que produzcan radiaciones ionizantes, en mal estado y/o fatigado y proponer medidas de control. 
• Garantizar que en el proceso de contratación de bienes y servicios,  relacionados con máquinas, equipos, herramientas e insumos, que produzcan radiaciones ionizantes, se identifiquen y evalúen las disposiciones relativas con el cumplimiento del sistema de gestión de seguridad y salud en el trabajo, en cumplimiento al artículo 2.2.4.6.27 del Decreto 1072 de 2015.
• Realizar seguimiento a los indicadores establecidos en los  Programas implementados  (Mantenimiento de máquinas, equipos y herramientas, Programa de Inspecciones Locativas de Seguridad y Programa de Reporte de Actos y Condiciones Inseguros).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t>
  </si>
  <si>
    <t xml:space="preserve">• Garantizar cumplimiento de matriz de elementos de protección personal implementada, en especial suministro de protección respiratoria, y que se realice su reemplazo o recambio, según su vida útil o criterios establecidos,  para la protección del trabajador. </t>
  </si>
  <si>
    <t xml:space="preserve">* Recibir, clasificar, ordenar y alistar material, máquinas, equipos  y herramientas de los laboratorios.
* Instruir a los Docentes y algunos alumnos, acerca del manejo de las máquinas, equipos y herramientas disponibles en el Laboratorio.
</t>
  </si>
  <si>
    <t xml:space="preserve">• Preparar recipientes, materiales e ingredientes,  para elaborar mezclas de reactivos y otras sustancias quimicas, que son utilizados por estudiantes en sus prácticas de laboratorio. Esta actividad la realiza una (1) vez a la semana, durante dos (2)  horas aproximadamente. 
</t>
  </si>
  <si>
    <t>Liquidos, Gases, humos y vapores.</t>
  </si>
  <si>
    <t>Quemaduras quimicas, Trastornos del nervio olfatorio, conjuntivitis, angina de pecho, Cefaleas, temblores, falta de coordinación, náuseas, vómitos, somnolencia, entre otras.</t>
  </si>
  <si>
    <t xml:space="preserve">Exposición a liquidos, gases y vapores,  producidas por la manipulación y mezcla de sustancias químicas utilizadas en el laboratorio, incluye manipulación de los residuos generados.  </t>
  </si>
  <si>
    <t>* Suministro de guantes de nitrilo, protección respiratoria y  gafas de protección. 
* Realización de exámen médico periódico. 
* Capacitación al personal en el riesgo.</t>
  </si>
  <si>
    <t xml:space="preserve">* Presencia de ventanas en las instalaciones de los laboratorios, que permiten circulación parcial del aire. 
* Asignación de lugar específico para almacenar las sustancias químicas. 
* Realización de mantenimiento de forma periódica de las máquinas, equipos y herramientas utilizadas. </t>
  </si>
  <si>
    <t>* Diseño e implementación de Programa de Riesgo Químico, que incluye levantamiento de inventario de sustancias quimicas utilizadas, publicación,  y divulgación de hojas de datos de seguridad de productos quimicos manipulados en el Laboratorio, entre otras actividades. 
* Disponibilidad de sitio para prestar primeros auxilios, ubicado en Enfermería cerca a las instalaciones de la Sede.  
*Diseño e implementación de Matriz de elementos de protección personal, de acuerdo al riesgo. 
* Disponibilidad de formato, que permite reportar actos y condiciones subestandar. 
* Realización de inspecciones locativas de seguridad.</t>
  </si>
  <si>
    <t>Ley 9 de 1979, Ley 55 de 1993, Resolución 2400 de 1979,  Decreto 2090 de Decreto 1496 de 2018.</t>
  </si>
  <si>
    <t>• Sustitución de sustancias químicas por unas que presenten menos riesgo para la salud, si aplica.</t>
  </si>
  <si>
    <t>• Implementar los controles de ingeniería resultante de las actividades realizadas (Estándar de seguridad para almacenamiento, Inspecciones de seguridad,  Reporte de actos y condiciones inseguras).</t>
  </si>
  <si>
    <t xml:space="preserve">• Continuar  con la implementación del Programa de Riesgo Químico, que incluya entre otras actividades cumplimiento a Ley 9 de 1979, Ley 55 de 1993, Resolución 2400 de 1979,  Decreto 2090 de 2003, Decreto 1496 de 2018 y demás legislación aplicable al riesgo químico.
• Garantizar cantidad y calidad de aire suministrado, de acuerdo a legislación establecida. 
• En los establecimientos de trabajo donde se ejecuten operaciones, procesos y procedimientos que den origen a vapores, gases, humos, polvos, neblinas o emanaciones tóxicas, se los eliminará en su lugar de origen por medio de campanas de aspiración o por cualquier otro sistema aprobado por las autoridades competentes, para evitar que dichas substancias constituyan un peligro para la salud de los trabajadores.
• En los lugares de trabajo en donde se efectúen procesos u operaciones que produzcan contaminación ambiental por gases, vapores, humos, neblinas, etc., y que pongan en peligro no solo la salud del trabajador, sino que causen daños y molestias al vecindario, debe establecerse dispositivos especiales y apropiados para su eliminación por medio de métodos naturales o artificiales de movimiento del aire en los sitios de trabajo para diluir o evacuar los agentes contaminadores. 
• Implementar, divulgar y realizar seguimiento a aplicación de estándar de seguridad para   el almacenamiento, traslado y uso de sustancias químicas y darlos a conocer al personal expuesto. 
• Garantizar que todo recipiente que almacene sustancias químicas este rotulado y etiquetado, con el fin de indicar al personal el contenido. 
• Garantizar que el área de almacenamiento sea de acceso restringido, con aireación y luz natural, pero protegido de la luz directa del sol y sus paredes sean secas. 
• Señalizar los laboratorios (con mensajes de prohibición, cuidado e informativos), con señalización de “Prohibido fumar”, “Prohibido consumir alimentos”, “Uso obligatorio de EPP”, etc.,  de acuerdo a la sustancias manipulada y almacenada, el orden dentro de él debe ser indispensable para que no ocurran accidentes. 
• Dotar los laboratorios de extintores portátiles para incendios y kits de material absorbente para atender fuegos incipientes, fugas y derrames.   
• Garantizar que la clasificación y el etiquetado de los productos químicos utilizados en lugares de trabajo, se realicen de acuerdo con lo establecido en el Sistema Globalmente Armonizado de Clasificación y Etiquetado de Productos Químicos - SGA, en cumplimiento al artículo 14 del Decreto 1496 de 2018. 
• Implementar el Programa de inspecciones sistemáticas en esta Sede, con la participación del COPASST, que permita, entre otras, identificar, las condiciones de almacenamiento y manipulación de las sustancias químicas.
• Continuar con la Publicación y divulgación de  las Fichas de seguridad de las sustancias químicas utilizadas, con el fin de saber cómo actuar en caso de presentarse un evento.
• Capacitar al personal en el tema de riesgo químico. 
• Capacitar a los Brigadistas de Emergencias en cómo actuar en caso de presentarse una emergencia con sustancias químicas usadas en el Laboratorio.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En los locales de trabajo donde se trasieguen, manipulen o almacenen líquidos o substancias inflamables, la iluminación de lámparas, linternas y cualquier extensión eléctrica que sea necesario utilizar, serán a prueba de explosión. 
• Los locales de trabajo, los pasillos y patios alrededor de las edificaciones, los patios de almacenamiento y lugares similares, deberán mantenerse libres de basuras, desperdicios y otros elementos susceptibles de encenderse con facilidad. 
• Se evitará que botellas, cristales, equipos de vidrio de laboratorios, lupas, espejos y similares, sean causa de incendio por efecto de los rayos del sol.
</t>
  </si>
  <si>
    <t>Fibrilación ventricular, quemaduras, schok,golpes, heridas, contusiones, Paro cardiaco, paro respiratorio, fibrilación ventricular, quemaduras severas, muerte</t>
  </si>
  <si>
    <t xml:space="preserve">* Presencia de  señalización de riesgo eléctrico instalada en algunas máquinas. 
* Realización de mantenimiento de forma periódica de las máquinas, equipos y herramientas utilizadas. </t>
  </si>
  <si>
    <t xml:space="preserve"> 
* Disponibilidad de sitio para prestar primeros auxilios, ubicado en Enfermería cerca a las instalaciones de la Sede.  
*Diseño e implementación de Matriz de elementos de protección personal, de acuerdo al riesgo. 
* Disponibilidad de mecanismo (Formato, correo electrónico y de forma verbal), que permite reportar actos y condiciones subestandar. 
* Realización de inspecciones locativas de seguridad.</t>
  </si>
  <si>
    <t>* Suministro de guantes de  protección. 
* Realización de exámen médico periódico. 
* Capacitación al personal en el riesgo.</t>
  </si>
  <si>
    <t>Realizar labores descritas manipulando máquinas y equipos energizados,  que pueden presentar componentes y/o instalaciones eléctricas que presentan condición subestandar y/o realizar actos inseguros al manipular estas máquinas y sus instalaciones.</t>
  </si>
  <si>
    <t xml:space="preserve">Resolución 2400 de 1979.  </t>
  </si>
  <si>
    <t>• Realizar Controles de ingeniería como son:  Canalizar los cables que estén expuestos.</t>
  </si>
  <si>
    <t xml:space="preserve">• Garantizar cumplimiento al Reglamento Técnico de Instalaciones Eléctricas (RETIE), según Resolución 90708 de 2013, Resolución 2400 de 1979 y demás legislación que aplique. 
• Continuar con el Programa de mantenimiento de máquinas, equipos, herramientas energizados y demás elementos que presenten daño o deterioro, de acuerdo con los informes de inspecciones y con sujeción a los manuales de uso.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Implementar el Programa de inspecciones sistemáticas a las instalaciones, maquinaria o equipos en esta Sede, con la participación del COPASST, que permita, entre otras, identificar máquinas, equipos, herramientas y demás elementos que presenten daño o deterioro, en mal estado y/o fatigado y proponer medidas de control. 
• Garantizar que en el proceso de compra de  máquinas, equipos y herramientas energizados, se identifiquen y evalúen las disposiciones relativas con el cumplimiento del sistema de gestión de seguridad y salud en el trabajo, en cumplimiento al artículo 2.2.4.6.27 del Decreto 1072 de 2015. 
• Señalizar el riesgo donde aplique. 
• Capacitar al personal en el riesgo, que incluya actividades como: clases de voltajes, consecuencias de exposición a cortos circuitos, entre otras y las medidas de prevención.
• Divulgar lecciones aprendidas resultantes de los accidentes de trabajo investigados, que su causa sea riesgo eléctrico.
</t>
  </si>
  <si>
    <t>Son aquellos factores psicosociales cuya identificación y evaluación muestra efectos negativos para la salud de los trabajadores o en el trabajo.</t>
  </si>
  <si>
    <t>Fatiga, estrés, disminución de la destreza y precisión. Estados de ansiedad y/o depresión y trastornos del aparato digestivo.</t>
  </si>
  <si>
    <t xml:space="preserve">  
• Realización de evaluación de desempeño de forma periódica (anual), que incluye retroalimentación por parte de quien la aplica. 
• Constitución y funcionamiento de Comité de Convivencia Laboral,  Comité  de SST (COPASST), Comité llamado CIAPA para prevenir y tratar acoso en todas sus manifestaciones que incluye trabajadores, estudiantes, contratistas, proveedores.
• Constitución de Departamentos de Talento Humano, Pastoral, y Bienestar Universitarios, constituidos para unir esfuerzos para realizar actividades de evangelización, cultura y desarrollo de personal, entre otras. 
• Disponibilidad de Gimnasio en algunas Sedes, que puede ser usado de manera gratuita y libre, por parte de empleados, estudiantes y egresados de la Universidad.  
</t>
  </si>
  <si>
    <t xml:space="preserve">• Diseño y aplicación de Manuales que contienen Perfiles, funciones y competencias.
• Celebración de fechas especiales como fiesta de fin de año, día de la secretaría y celebración de evento anual donde se destaca desempeño laboral, entre otras actividades de bienestar laboral. 
• Realización de exámenes médicos ocupacionales.
</t>
  </si>
  <si>
    <t>Trastornos del aparato digestivo.</t>
  </si>
  <si>
    <t>Resolución 2646 de 2008, Ley 1010 de 2006), reglamentada por las resoluciones 652 y 1356 de 2012.</t>
  </si>
  <si>
    <t xml:space="preserve">• Aplicar las disposiciones contenidas en la Ley 1010 de 2006, Resoluciones 2646 de 2008, 652 y 1356 de 2012 del Ministerio de Protección Social, que incluya, entre otras actividades, la aplicación del cuestionario de riesgo psicosocial aprobado e implementación del plan de acción sugerido.
• Elaborar y ejecutar un programa para promover entre los trabajadores, estilos de vida y entornos de trabajo saludable, incluyendo campañas específicas tendientes a la prevención y el control de la fármaco dependencia, el alcoholismo y el tabaquismo, entre otros.
• Emprender iniciativas que promuevan directamente una conducta beneficiosa para la salud en el lugar de trabajo, como las siguientes:
• Informar cómo preparar, e incentivar el consumo de “menús saludables”;
• Realizar convenios e informar de entidades que presenten servicios deportivos y de educación física;
• Informar sobre descuentos en algún gimnasio o centro de salud de la localidad;
• Promover programas de protección cardiovascular;
• Realizar asesoramiento sobre el control del consumo de alcohol y la dieta (especialmente reducción del colesterol, la sal y los azúcares);
• Promover programas para dejar de fumar.
• Informar a toda la Comunidad Educativa, de la existencia y funciones  de los Comités establecidos (Convivencia Laboral,  Comité  de SST (COPASST) y CIAPA, con el objetivo de elevar sus índices de cobertura.
• Continuar con la implementación activa de los Comités establecidos (Convivencia Laboral,  Comité  de SST (COPASST) y CIAPA y los demás conformados y realizar actividades de mejora continua.
• Incluir en el Plan de formación y/o capacitación, temas como: Gestión del estrés, técnicas de administración del tiempo, relaciones interpersonales, entre otros temas.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Continuar con la realización de la evaluación de desempeño de forma periódica (anual), que incluya no solo  retroalimentación por parte de quien la aplica, sino también establecer medidas de intervención.
• Continuar y ampliar, la realización de actividades recreativas, deportivas, culturales y de capacitación (Día de Amor y amistad, Día de la Familia, Cumpleaños, Día de los niños, etc.).
• Establecer mecanismos de evaluación de la  gestión de los Comités establecidos (Convivencia Laboral,  Comité  de SST (COPASST) y CIAPA, con el objetivo de elevar sus índices de eficiencia. Adicional establecer incentivos para sus integrantes.
• Divulgar por todos los medios posibles (Campañas, carteleras, fondos de pantalla, correo electrónico, material entregable etc.), de la disponibilidad de Gimnasio en algunas Sedes, informando que puede ser usado de manera gratuita y libre, por parte de empleados, estudiantes y egresados de la Universidad. 
• Continuar con el diseño y aplicación de Manuales que contienen Perfiles, funciones y competencias y la celebración de fechas especiales como fiesta de fin de año, día de la secretaría y celebración de evento anual donde se destaca desempeño laboral, entre otras actividades de bienestar laboral.
</t>
  </si>
  <si>
    <t>En aplicación al anexo C, de la GTC 45 y al no contar con mediciones del peligros psicosocial,  se  utilizaron las escalas para determinar el nivel de deficiencia, contenidas en este anexo. Se evalua el riesgo psicosocial como "No aceptable", debido a que no se cuenta con aplicación de la Bateria de riesgo psicosocial, es decir, hay un incumplimiento a un requisito legal, contenido en la Resolución 2646 de 2008. Cuando se cuente con este instrumento, se trasladará su resultado.</t>
  </si>
  <si>
    <t>* Responder por el buén funcionamiento y operatividad de las máquinas, equipos y herramientas de los laboratorios. 
En general cumplir objetivos y metas institucionales.</t>
  </si>
  <si>
    <t>Manipulación manual de cargas</t>
  </si>
  <si>
    <r>
      <rPr>
        <b/>
        <sz val="11"/>
        <color theme="1"/>
        <rFont val="Arial"/>
        <family val="2"/>
      </rPr>
      <t>Para la salud:</t>
    </r>
    <r>
      <rPr>
        <sz val="11"/>
        <color theme="1"/>
        <rFont val="Arial"/>
        <family val="2"/>
      </rPr>
      <t xml:space="preserve"> Desordenes de trauma acumulativo, lesiones del sistema músculo esquelético, fatiga, alteraciones del sistema vascular. </t>
    </r>
    <r>
      <rPr>
        <b/>
        <sz val="11"/>
        <color theme="1"/>
        <rFont val="Arial"/>
        <family val="2"/>
      </rPr>
      <t xml:space="preserve">Para la seguridad: </t>
    </r>
    <r>
      <rPr>
        <sz val="11"/>
        <color theme="1"/>
        <rFont val="Arial"/>
        <family val="2"/>
      </rPr>
      <t>Hematomas, esguinces, fracturas.</t>
    </r>
  </si>
  <si>
    <t>*Diseño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 Disponibilidad de formato que permite reportar actos y condiciones inseguras.</t>
  </si>
  <si>
    <t>Lesiones del sistema músculo esquelético.</t>
  </si>
  <si>
    <t>Resolución 2346 de 2007 del Ministerio de Protección Social. Resolución 2400 de 1979.</t>
  </si>
  <si>
    <r>
      <rPr>
        <b/>
        <sz val="11"/>
        <rFont val="Verdana"/>
        <family val="2"/>
      </rPr>
      <t xml:space="preserve">• </t>
    </r>
    <r>
      <rPr>
        <sz val="11"/>
        <rFont val="Verdana"/>
        <family val="2"/>
      </rPr>
      <t>Instalar pasamanos en ambos lados de las escaleras, y en general garantizar que todas las escaleras cumplan los requisitos normativos incluidos en la Resolución 2400 de 1979, NTC 4145, NSR 10 y demás normas que apliquen.</t>
    </r>
  </si>
  <si>
    <t>* Trasladar de forma manual de un lugar a otro, dentro de los laboratorios,  algunas máquinas (Muestreadores y otras), para ser utilizadas por los estudiantes en sus prácticas de laboratorio. 
* Trasladar de forma manual, hasta el lugar de disposición final de residuos,  los residuos liquidos y sólidos resultantes de las prácticas de laboratorio, puede ser en galones o canecas.</t>
  </si>
  <si>
    <t>Posibilidad de sufrir afectación a la seguridad o la salud, al realizar traslado de cargas en actividades descritas.</t>
  </si>
  <si>
    <t xml:space="preserve">* Realización de exámenes médicos ocupacionales périódicos. 
</t>
  </si>
  <si>
    <t xml:space="preserve">* Suministro de galones de plástico para traslado manual de residuos liquidos, que cuentan con agarradera.
* Solicitud de ayuda a estudiantes, para realizar tralado de algunas máquinas. </t>
  </si>
  <si>
    <r>
      <rPr>
        <b/>
        <sz val="11"/>
        <rFont val="Verdana"/>
        <family val="2"/>
      </rPr>
      <t>•</t>
    </r>
    <r>
      <rPr>
        <sz val="11"/>
        <rFont val="Verdana"/>
        <family val="2"/>
      </rPr>
      <t xml:space="preserve"> Realizar inspección de puesto de trabajo.</t>
    </r>
  </si>
  <si>
    <t>Incluir en matriz de elementos de protección personal, el suministro de botas de seguridad.</t>
  </si>
  <si>
    <t xml:space="preserve">• Validar la asignación de la actividad de recolección de residuos, al personal de la empresa que presta el servicio de aseo en la Sede de la universidad.
• Diseñar, implementar y divulgar un Manual/Procedimiento de Manual de Manipulación de Cargas, que incluya adquisición de ayudas mecánicas en caso de ser necesario, señalizar las cargas (Cuanto pesa cada una y máximo cuantos se deben manipular para que no exceda la capacidad de carga máxima establecida),  obligatoriedad de no exceder la capacidad de carga máxima establecida. 
• Diseñar e implementar mecanismo que permita verificar que los Colaboradores aplican las recomendaciones divulgadas en el Procedimiento de Manual de Manipulación de Cargas.
• Garantizar cumplimiento a los requisitos contenidos en la Resolución 2346 de 2007 del Ministerio de Protección Social.
• Incentivar en los colaboradores la realización de descansos programados, consistentes en evitar trasladar cargas de forma manual por espacios pequeños de tiempo, entre otras actividades de prevención.
• Incluir en  el Plan de formación y/o capacitación, temas de prevención del peligro osteomuscular por manejo de cargas como: higiene postural o de columna en el ámbito laboral y la vida diaria, ergonomía, levantamiento manual de cargas, entre otros temas. 
• Realizar seguimiento a las recomendaciones derivadas de la realización de los exámenes médicos ocupacionales realizados.
• Evaluar el cumplimiento de indicadores de los Programas establecidos (Prevención de Desordenes Musculo-esqueléticos, Inspecciones, Mantenimiento, entre otros), implementados y realizar actividades de mejora continua si es necesario.
• Incentivar el uso del mecanismo (formato y correo electrónico), para reportar actos y condiciones inseguras y realizar seguimiento al cierre de las actividades establecidas.
• Incentivar la participación del personal en las actividades programadas como son: pausas activas, capacitaciones, sesiones grupales de ejercicio físico, entre otras actividades.
</t>
  </si>
  <si>
    <t>Realizar desplazamientos a pie,  dentro de la Sede hacia otras dependencias.</t>
  </si>
  <si>
    <t xml:space="preserve">Posibilidad de resbalar y caer durante los desplazamientos internos,  por algunas superficies irregulares, deslizantes, escaleras sin pasamanos en sus dos lados, deficiencias en la iluminación, bajar las escaleras corriendo, atender en telefóno móvil mientras camina, entre otros actos y condiciones subestandar.  </t>
  </si>
  <si>
    <t>Golpes, heridas, contusiones, fracturas, esguinces, luxaciones.</t>
  </si>
  <si>
    <t>* Diseño e implementación de Programa de mantenimiento de instalaciones locativas, que incluye mantenimiento de superficies (pisos), escaleras etc. 
* Diseño e implementación de Programa de Inspecciones de Seguridad, que incluye verificar si las superficies (pisos), escaleras etc, cumplen estandares establecidos.
* Disponibilidad de Herramienta  (formato), que permite reportar actos y condiciones inseguras.  
* Disponibilidad de Herramienta  llamada OS Ticket, que permite reportar condiciones inseguras, relacionadas con instalaciones locativas, dirigidas al Área de Planta Física.</t>
  </si>
  <si>
    <t>Resolución 2400 de 1979, NTC 4145, Ley 400 de 1997 (NSR 10).</t>
  </si>
  <si>
    <t xml:space="preserve">• Diseñar e implementar programa de riesgo prioritario de prevención de caídas a nivel, que incluya el verificar que los Colaboradores directos, contratistas, estudiantes y visitantes implementen sus recomendaciones.  
• Implementar el Programa de inspecciones sistemáticas a las instalaciones de esta Sede, con la participación del COPASST, que incluya identificar actos y condiciones inseguras relacionadas con riesgo de caídas a nivel.
• Anclar los archivadores, cuadros, grecas etc. y demás elementos susceptibles de caídas y lesionar a las personas. Instalar señalización preventiva e informativa en las escaleras y demás áreas de circulación, que contenga recomendaciones  de prevención como: Tomarse de los pasamanos, detenerse para atender el celular, no correr, entre otras.
• Asegurar el cumplimiento de los niveles mínimos de iluminancia, contenidos en la Tabla 440.1, de la Resolución 180540 de 2010, que para el caso de las áreas de circulación y corredores, es de mínimo 50, medio 100 y máximo 150 luxes y para escaleras es de mínimo 50, medio 100 y máximo 150 luxes.  
• Continuar y ampliar el Programa de mantenimiento de instalaciones locativas, que incluya reparar superficies que presenten daño o deterioro.
• Evaluar cumplimiento de indicadores de los  Programas implementados (Caídas a nivel, mantenimiento, inspecciones de seguridad entre otras) y realizar actividades de mejora continua si es necesario.
• Incentivar el uso de la herramienta  para reportar actos y condiciones inseguras, que incluya reporte de cables sueltos, derrames en el piso, entre otras,  y realizar seguimiento al cierre de las actividades establecidas. 
• Realizar actividades de control de uso de calzado antideslizante suministrado al personal de servicios generales y dejar evidencia de este control.  
• Realizar actividades de seguimiento y control al uso de señalización de piso mojado, por parte del personal responsable de aseo de las instalaciones. 
• Incluir en el Plan de formación y/o capacitación, temas como: Reforzar las medidas de seguridad cuando se use calzado de tacón alto, evitar caminar rápido o correr durante los desplazamiento en especial a subir o bajar escaleras, tomarse siempre del pasamanos en las escaleras, mantener áreas de circulación despejadas, estar atento a las condiciones del piso, instalar aviso de piso mojado, mantener los cajones cerrados, entre otras. 
• Divulgar lecciones aprendidas resultantes de los accidentes de trabajo investigados, que su causa sea caídas a nivel.
</t>
  </si>
  <si>
    <t xml:space="preserve">* Presencia de elemento antideslizante en escaleras de la Sede. 
* Presencia de iluminación artificial en escaleras  mediante luminarias y natural mediante ventanas,  que aportan luminancia  en las escaleras, corredores y demás zonas de circulación.  </t>
  </si>
  <si>
    <t>* Realización de capacitación en prevención de caidas a nivel, de forma lúdica, mediante juego llamado "Cazador de riesgo: resbalones y caídas en oficina", realizado en el marco de la semana de la salud.</t>
  </si>
  <si>
    <t xml:space="preserve">• Instalar pasamanos en ambos lados de las escaleras, y en general garantizar que todas las escaleras cumplan los requisitos normativos incluidos en la Resolución 2400 de 1979, NTC 4145, NSR 10 y demás normas que apliquen.
• Instalar señalización de prevención de caídas a nivel, en áreas estratégicas de la Sede como pasillos, escaleras y demás áreas de circulación, que contenga entre otras recomendaciones: Tómese siempre de los pasamanos, evite usar su celular mientras baja o sube las escaleras, etc.
</t>
  </si>
  <si>
    <t>Se evalua el riesgo como "Mejorable", debido a que todas las escaleras de la Sede no cuentan con pasamanos en ambos lados y no se cuenta con mediciones higiénicas de iluminación que comprueben cumplimiento de niveles mínimos.</t>
  </si>
  <si>
    <t>Realizar actividades propias de su cargo, para lo cual deben permanecer denro de las instalaciones de la Sede.</t>
  </si>
  <si>
    <t>Exponerse a los peligros derivados de un sismo, que puede incluir caída de objetos, caída de personas, incendios, derrame de liquidos, escape de gas de construcciones vecinas,  entre otras situaciones. Adicional porque la Sede se encuentran ubicada en la ciudad de Bogotá,  que es definida como zona de actividad sismica intermedia (Apendice A4 de  NSR 10)</t>
  </si>
  <si>
    <t>Fenomenos Naturales</t>
  </si>
  <si>
    <t>Sismo/terremoto.</t>
  </si>
  <si>
    <t>Quemaduras, golpes, heridas, laceraciones, amputaciones, asfixia, intoxicación, politraumatismos, muerte.</t>
  </si>
  <si>
    <t>* Disponibilidad de Brigadistas de Emergencias. * Capacitación general de que hacer en caso de sismo.</t>
  </si>
  <si>
    <t>Muerte.</t>
  </si>
  <si>
    <t>Resolución 256 de  2014 , Resolución 2400 de 1979, Decreto 1072 de 2015, Ley 400 de 1997(NSR 98 y NSR 10 según aplique),  entre otras.</t>
  </si>
  <si>
    <r>
      <rPr>
        <b/>
        <sz val="11"/>
        <rFont val="Verdana"/>
        <family val="2"/>
      </rPr>
      <t xml:space="preserve">* </t>
    </r>
    <r>
      <rPr>
        <sz val="11"/>
        <rFont val="Verdana"/>
        <family val="2"/>
      </rPr>
      <t>Instalar planos de evacuación de la Sede, que incluya entre otras convenciones,  punto de encuentro principal y alterno,  ubicación de camillas, extintores, alarmas y demás equipos que soportan emergencias.
•  Dotar de inmovilizador cervical la tabla espinal larga,  disponible en la  Sede.</t>
    </r>
  </si>
  <si>
    <r>
      <t xml:space="preserve">• </t>
    </r>
    <r>
      <rPr>
        <sz val="11"/>
        <rFont val="Verdana"/>
        <family val="2"/>
      </rPr>
      <t>Verificar que en la matriz de elementos de protección personal, se incluya los requeridos para el personal de Brigadistas, de acuerdo a las características de la Emergencia que se pueda presentar.</t>
    </r>
  </si>
  <si>
    <t xml:space="preserve">Se evalua el riesgo como "No Aceptable ", debido a que en la Sede solamente se cuenta con dos (2) integrantes de Brigadas de Emergencias para una población laboral aproximada de 31  personas, es decir el 20% deberia ser de minimo 6 integrantes. Adicional,  no hay evidencia que soporte  que los Practicantes de Derecho  tuvieran capacitación en emergencias. </t>
  </si>
  <si>
    <t xml:space="preserve">• Almacenar, preparar , materiales e ingredientes,  para elaborar mezclas de reactivos y otras sustancias quimicas, que son utilizados por estudiantes en sus prácticas de laboratorio. 
</t>
  </si>
  <si>
    <t xml:space="preserve">Exponerse a los peligros derivados del almacenamiento y manipulación de sustancias inflamables liquidas. </t>
  </si>
  <si>
    <t>Explosión, fuga, derrame, incendio.</t>
  </si>
  <si>
    <t>* Presencia de equipos para la atención de emergencias como son: Detectores automáticos de gases, alarma para emergencias, gabinetes para incendios, señalización de emergencias, entre otras, todos estos elementos ubicados en áreas estratégicas de la Sede.</t>
  </si>
  <si>
    <t>* Diseño e implementación de plan de prevención, preparación y respuesta ante emergencias, que incluye amenaza por incendios y derrames.
* Realización de simulacros de evacuación, para esta amenaza identificada. 
* Programa de mantenimiento de instalaciones y equipos que soportan emergencias.  
* Programa de inspecciones de seguridad, que incluye verificar que instalaciones y equipos que soportan emergencias cumplan especificaciones técnicas y normativas establecidas. 
* Disponibilidad de mecanismo para reporte de actos y condiciones inseguras.</t>
  </si>
  <si>
    <t xml:space="preserve">* Disponibilidad de Brigadistas de Emergencias. 
</t>
  </si>
  <si>
    <r>
      <rPr>
        <b/>
        <sz val="11"/>
        <rFont val="Verdana"/>
        <family val="2"/>
      </rPr>
      <t xml:space="preserve">* </t>
    </r>
    <r>
      <rPr>
        <sz val="11"/>
        <rFont val="Verdana"/>
        <family val="2"/>
      </rPr>
      <t xml:space="preserve">Instalar extintores portátiles de incendios, de acuerdo a estudio de necesidades realizado. </t>
    </r>
    <r>
      <rPr>
        <b/>
        <sz val="11"/>
        <rFont val="Verdana"/>
        <family val="2"/>
      </rPr>
      <t xml:space="preserve">
* </t>
    </r>
    <r>
      <rPr>
        <sz val="11"/>
        <rFont val="Verdana"/>
        <family val="2"/>
      </rPr>
      <t xml:space="preserve">Instalar planos de evacuación de la Sede, que incluya entre otras convenciones,  punto de encuentro principal y alterno,  ubicación de camillas, extintores, alarmas y demás equipos que soportan emergencias.
•  Instalar tabla espinal larga,  que incluya inmovilizador cervical.
* Dotar los laboratorios de kits de material absorbente para atender fuegos incipientes, fugas y derrames.   </t>
    </r>
  </si>
  <si>
    <t>TOTAL POBLACIÓN SEDE ÁNGEL CALATAYUD (BOGOTÁ)</t>
  </si>
  <si>
    <r>
      <rPr>
        <b/>
        <sz val="11"/>
        <color theme="1"/>
        <rFont val="Arial"/>
        <family val="2"/>
      </rPr>
      <t xml:space="preserve">                                                               OBSERVACIONES </t>
    </r>
    <r>
      <rPr>
        <sz val="11"/>
        <color theme="1"/>
        <rFont val="Arial"/>
        <family val="2"/>
      </rPr>
      <t xml:space="preserve">
1.  El personal contratista de servicios generales, que labora en la Sede de forma permanente, debe elaborar la Matriz IPEVR en formato y metodología propia, se puede elaborar en conjunto (Universidad y Contratista), pero el responsable de la elaboración, implementación y seguimiento, es el contratista. 
2. Para valorar el riesgo psicosocial , se recomienda trasladar el resultado de la batería aplicada, según Resolución 2646 de 2008, cuando esta sea aplicada.</t>
    </r>
  </si>
  <si>
    <t xml:space="preserve">Se evalua el riesgo como "No Aceptable ", debido a que en la Sede solamente se cuenta con un (1) integrantes de Brigadas de Emergencias para una población laboral aproximada de 45  personas, es decir el 20% deberia ser de minimo 8 integrantes. Adicional,  no hay evidencia que soporte  que los Estudiantes usuarios de los Laboratorios,   tuvieran capacitación en emergencias. </t>
  </si>
  <si>
    <t>AUXILIAR DE LABORATORIO, COORDINADOR DE LABORATORIO, DOCENTES, ESTUDIANTES, SERVICIOS GENERALES (CONTRATISTA) VISITANTES.</t>
  </si>
  <si>
    <t>* Diseño e implementación de plan de prevención, preparación y respuesta ante emergencias, que incluye amenaza por incendios y derrames. 
* Programa de mantenimiento de instalaciones y equipos que soportan emergencias.  
* Programa de inspecciones de seguridad, que incluye verificar que instalaciones y equipos que soportan emergencias cumplan especificaciones técnicas y normativas establecidas. 
* Disponibilidad de mecanismo para reporte de actos y condiciones inseguras.</t>
  </si>
  <si>
    <t xml:space="preserve">
• Garantizar cumplimiento al numeral 2.2.4.6.25 del Decreto 1072 de 2015 y demás legislación aplicables al peligro de emergencias.
• Garantizar que se conforma la Brigada de emergencias con mínimo el 20% de la población laboral, en cumplimiento a numeral 5.2. de la Resolución 256 de  2014 de la Unidad Administrativa Especial de Dirección Nacional de Bomberos. 
• Informar, capacitar y entrenar, incluyendo a todos los trabajadores, para que estén en capacidad de actuar y proteger su salud e integridad, ante una emergencia real o potencial. 
• Realizar actualización periódica reglamentaria y Auditoria al Plan de prevención, preparación y respuesta ante emergencias y en general, realizar seguimiento a sus recomendaciones. 
• Publicar listado de grupos de apoyo externo, que incluya datos de Bomberos y Defensa Civil de la zona. 
• Realizar simulacros periódicos para esta amenaza de incendio, derrame o explosión, que incluya realizar seguimiento a la implementación de las  recomendaciones resultantes de la evaluación de estos ejercicios.
• Verificar funcionamiento, conectividad y capacidad de respuesta de los elementos que soportan emergencias y dejar evidencia de este control.  
• Realizar inspecciones sistemáticas a las instalaciones, maquinaria o equipos, incluidos los relacionados con la prevención y atención de emergencias; con la participación del COPASST y los Brigadistas de emergencias.
• Diseñar e implementar mecanismo que permita mantener información actualizada en caso de emergencias, que incluya datos de algún familiar o asistente en caso de emergencia, tipo de sangre (RH),  cuidados u observaciones especiales (alergias, patologías permanentes  etc.). 
• Instalar señalización de emergencias donde se requiera. 
• Diseñar, implementar y divulgar mecanismo que permita informar a la población visitante, estudiantes, contratistas, proveedores etc.,  sobre qué hacer en caso de emergencia, puntos de encuentro, alarma etc. y dejar evidencia escrita de su comprensión mediante firma, antes del ingreso a las instalaciones.  
• Garantizar que en el proceso de compra de equipos para la atención de emergencias (botiquines de primeros auxilios, extintores,   Tabla Espinal Larga (Camilla), planos de evacuación,  alarma para emergencias, señalización de emergencias, megáfono, entre otras), se identifiquen y evalúen las disposiciones relativas con el cumplimiento del sistema de gestión de seguridad y salud en el trabajo, en cumplimiento al artículo 2.2.4.6.27 del Decreto 1072 de 2015. 
• Desarrollar programas o planes de ayuda mutua, ante amenazas de interés común, identificando los recursos para la prevención, preparación y respuesta ante emergencias en el entorno de la empresa y articulándose con los planes que para el mismo propósito puedan existir en la zona donde se ubica la Sede.    
</t>
  </si>
  <si>
    <t xml:space="preserve">• Garantizar cumplimiento al numeral 2.2.4.6.25 del Decreto 1072 de 2015 y demás legislación aplicables al peligro de emergencias.
• Continuar garantizando que se conforma la Brigada de emergencias con mínimo el 20% de la población laboral, en cumplimiento a numeral 5.2. de la Resolución 256 de  2014 de la Unidad Administrativa Especial de Dirección Nacional de Bomberos. 
• Informar, capacitar y entrenar, incluyendo a todos los trabajadores, para que estén en capacidad de actuar y proteger su salud e integridad, ante una emergencia real o potencial. 
• Realizar actualización periódica reglamentaria y Auditoria al Plan de prevención, preparación y respuesta ante emergencias y en general, realizar seguimiento a sus recomendaciones. 
• Publicar listado de grupos de apoyo externo, que incluya datos de Bomberos y Defensa Civil de la zona. 
• Continuar realizando simulacros periódicos para esta amenaza identificada, que incluya realizar seguimiento a la implementación de las  recomendaciones resultantes de la evaluación de estos ejercicios. 
• Verificar funcionamiento, conectividad y capacidad de respuesta de los elementos que soportan emergencias y dejar evidencia de este control.  
• Realizar inspecciones sistemáticas a las instalaciones, maquinaria o equipos, incluidos los relacionados con la prevención y atención de emergencias; con la participación del COPASST y los Brigadistas de emergencias.
• Diseñar e implementar mecanismo que permita mantener información actualizada en caso de emergencias, que incluya datos de algún familiar o asistente en caso de emergencia, tipo de sangre (RH),  cuidados u observaciones especiales (alergias, patologías permanentes  etc.). 
• Instalar señalización de emergencias donde se requiera. 
• Diseñar, implementar y divulgar mecanismo que permita informar a la población visitante, estudiantes, contratistas, proveedores etc.,  sobre qué hacer en caso de emergencia, puntos de encuentro, alarma etc. y dejar evidencia escrita de su comprensión mediante firma, antes del ingreso a las instalaciones.  
• Garantizar que en el proceso de compra de equipos para la atención de emergencias (botiquines de primeros auxilios, extintores,   Tabla Espinal Larga (Camilla), planos de evacuación,  alarma para emergencias, señalización de emergencias, megáfono, entre otras), se identifiquen y evalúen las disposiciones relativas con el cumplimiento del sistema de gestión de seguridad y salud en el trabajo, en cumplimiento al artículo 2.2.4.6.27 del Decreto 1072 de 2015. 
• Desarrollar programas o planes de ayuda mutua, ante amenazas de interés común, identificando los recursos para la prevención, preparación y respuesta ante emergencias en el entorno de la empresa y articulándose con los planes que para el mismo propósito puedan existir en la zona donde se ubica la Sede.    
</t>
  </si>
  <si>
    <t>DOCENTE</t>
  </si>
  <si>
    <r>
      <rPr>
        <b/>
        <sz val="11"/>
        <color theme="1"/>
        <rFont val="Arial"/>
        <family val="2"/>
      </rPr>
      <t xml:space="preserve">• </t>
    </r>
    <r>
      <rPr>
        <sz val="11"/>
        <color theme="1"/>
        <rFont val="Arial"/>
        <family val="2"/>
      </rPr>
      <t>Orientar a los estudiantes en como elaborar medios de cultivo microbiológico y otras pruebas realizadas en el laboratorio  por estudiantes en sus prácticas de laboratorio.  
* Otras actividades que designa su jefe inmediato, que conllevan riesgo biológico.</t>
    </r>
  </si>
  <si>
    <t xml:space="preserve">* Diseño e implementación de procedimiento de exámenes médicos ocupacionales. 
* Implementación del Plan integral de gestión de residuos. 
* Disponibilidad de Enfermería para prestar primeros auxilios. 
* Disponibilidad de Brigadistas para atender posibles emergencias. 
* Diseño e implmentación de plan de prevención, preparación y respuesta ante emergencias. 
* Disponibilidad de Herramienta  llamada OS Ticket, que permite reportar condiciones inseguras, relacionadas con instalaciones locativas, dirigidas al Área de Planta Física.  </t>
  </si>
  <si>
    <t>* Realización de exámenes médicos ocupacionales periódicos. 
* Suministro de  guantes de nitrilo,  protección respiratoria y bata en tela de color blanco. 
* Capacitación general en el riesgo.</t>
  </si>
  <si>
    <t xml:space="preserve">* Realización de limpieza y desinfección periódicos de las instalaciones y superficies de los Laboratorios.
* Ventilación mecánica del lugar, mediante ventanas que permiten circulación de aire. 
* Disponibilidad  de gel antibacterial, ubicado en lugares estratégicos de la Sede.
* Recolección periódica de residuos y asignación de lugar especifico para su almacenamiento. 
</t>
  </si>
  <si>
    <t xml:space="preserve">• Realizar diagnóstico de riesgo biológico, que permita identificar los peligros a los cuales se está expuesto y las medidas de prevención, por manipulación y manejo de sustancias peligrosas infecciosas y químicas y sus residuos.  
• Aplicar esquema de vacunación de acuerdo al riesgo, si aplica. 
• Informar, capacitar y entrenar, incluyendo a todos los trabajadores, para que estén en capacidad de actuar y proteger su salud e integridad, ante una emergencia real o potencial, relacionada con manejo de sustancias peligrosas infecciosas.
• Implementar el Programa de Inspecciones de Seguridad en esa Sede, que incluya entre otras actividades, identificar actos y condiciones inseguras por manipulación y manejo de sustancias peligrosas infecciosas y químicas y sus residuos y proponer medidas de corrección. 
• Continuar con la realización de examen médico periódico y realizar seguimiento a recomendaciones. 
• Incluir en el programa de formación, dirigido al personal de Emergencias, como prestar primeros auxilios en caso de emergencia asociada al por manipulación y manejo de sustancias peligrosas infecciosas y químicas y sus residuos.  
• Continuar con la capacitación en prevención del riesgo biológico.
• Continuar realizando aseo y desinfección periódica de las instalaciones.
• Ampliar la información respecto del uso y ventajas de la herramienta para reportar actos y condiciones inseguras, que permita recolectar inquietudes, ideas y aportes de los trabajadores en materia de seguridad y salud en el trabajo; para que sean consideradas y atendidas por los responsables en la empresa.
• Realizar simulacro de amenaza por riesgo biológico, por manejo de residuos peligrosos infecciosos y químicos e identificar hallazgos y realizar seguimiento al cierre de sus recomendaciones.
</t>
  </si>
  <si>
    <t>• Verificar que en la matriz de elementos de protección personal, el suministro a los Docentes expuestos de protección respiratoria, monogafas y guantes para protección de riesgo quimico y biológico (látex y/o vinilo).</t>
  </si>
  <si>
    <t xml:space="preserve">* Instruir a los  alumnos, acerca del manejo de las máquinas, equipos y herramientas disponibles en el Laboratorio.
</t>
  </si>
  <si>
    <t xml:space="preserve">• Instruir a los alumnos de como preparar recipientes, materiales e ingredientes,  para elaborar mezclas de reactivos y otras sustancias quimicas, que son utilizados por estudiantes en sus prácticas de laboratorio. 
</t>
  </si>
  <si>
    <t xml:space="preserve">Elaborado por:
SUA ARL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</si>
</sst>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b/>
      <sz val="10"/>
      <color theme="1"/>
      <name val="Arial"/>
      <family val="2"/>
    </font>
    <font>
      <b/>
      <sz val="11"/>
      <color theme="1"/>
      <name val="Calibri"/>
      <family val="2"/>
      <scheme val="minor"/>
    </font>
    <font>
      <sz val="11"/>
      <name val="Arial"/>
      <family val="2"/>
    </font>
    <font>
      <b/>
      <sz val="18"/>
      <color theme="1"/>
      <name val="Arial"/>
      <family val="2"/>
    </font>
    <font>
      <sz val="22"/>
      <color theme="1"/>
      <name val="Arial"/>
      <family val="2"/>
    </font>
    <font>
      <sz val="20"/>
      <name val="Arial"/>
      <family val="2"/>
    </font>
    <font>
      <sz val="11"/>
      <name val="Verdana"/>
      <family val="2"/>
    </font>
    <font>
      <b/>
      <sz val="11"/>
      <name val="Verdana"/>
      <family val="2"/>
    </font>
  </fonts>
  <fills count="8">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s>
  <cellStyleXfs count="1">
    <xf numFmtId="0" fontId="0" fillId="0" borderId="0"/>
  </cellStyleXfs>
  <cellXfs count="101">
    <xf numFmtId="0" fontId="0" fillId="0" borderId="0" xfId="0"/>
    <xf numFmtId="0" fontId="1" fillId="0" borderId="0" xfId="0" applyFont="1" applyAlignment="1" applyProtection="1">
      <alignment horizontal="center" vertical="center"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xf numFmtId="0" fontId="1" fillId="3" borderId="0" xfId="0" applyFont="1" applyFill="1" applyAlignment="1" applyProtection="1">
      <alignment horizontal="center" vertical="center" wrapText="1"/>
    </xf>
    <xf numFmtId="0" fontId="1" fillId="4" borderId="0" xfId="0" applyFont="1" applyFill="1" applyAlignment="1" applyProtection="1">
      <alignment horizontal="center" vertical="center"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0" fillId="0" borderId="1" xfId="0" applyFont="1" applyBorder="1"/>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textRotation="90" wrapText="1"/>
    </xf>
    <xf numFmtId="0" fontId="2" fillId="5" borderId="1" xfId="0" applyFont="1" applyFill="1" applyBorder="1" applyAlignment="1" applyProtection="1">
      <alignment horizontal="center" vertical="center" textRotation="90" wrapText="1"/>
    </xf>
    <xf numFmtId="0" fontId="2" fillId="4" borderId="1" xfId="0" applyFont="1" applyFill="1" applyBorder="1" applyAlignment="1" applyProtection="1">
      <alignment horizontal="center" vertical="center" textRotation="90" wrapText="1"/>
    </xf>
    <xf numFmtId="0" fontId="2" fillId="4"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textRotation="90" wrapText="1"/>
    </xf>
    <xf numFmtId="0" fontId="1" fillId="0" borderId="1" xfId="0" applyFont="1" applyBorder="1" applyAlignment="1" applyProtection="1">
      <alignment horizontal="justify" vertical="center" wrapText="1"/>
    </xf>
    <xf numFmtId="0" fontId="1" fillId="3" borderId="1" xfId="0" applyFont="1" applyFill="1" applyBorder="1" applyAlignment="1" applyProtection="1">
      <alignment horizontal="center" vertical="center" wrapText="1"/>
    </xf>
    <xf numFmtId="0" fontId="1" fillId="0" borderId="0" xfId="0" applyFont="1" applyAlignment="1" applyProtection="1">
      <alignment horizontal="justify" vertical="center" wrapText="1"/>
    </xf>
    <xf numFmtId="0" fontId="14" fillId="0" borderId="3" xfId="0" applyFont="1" applyBorder="1" applyAlignment="1" applyProtection="1">
      <alignment horizontal="justify" vertical="center" wrapText="1"/>
      <protection locked="0"/>
    </xf>
    <xf numFmtId="0" fontId="14" fillId="0" borderId="3" xfId="0" applyFont="1" applyBorder="1" applyAlignment="1" applyProtection="1">
      <alignment horizontal="center" vertical="center" wrapText="1"/>
      <protection locked="0"/>
    </xf>
    <xf numFmtId="0" fontId="14" fillId="0" borderId="3" xfId="0" applyFont="1" applyFill="1" applyBorder="1" applyAlignment="1" applyProtection="1">
      <alignment horizontal="justify" vertical="center" wrapText="1"/>
      <protection locked="0"/>
    </xf>
    <xf numFmtId="0" fontId="14" fillId="0" borderId="3" xfId="0" applyFont="1" applyBorder="1" applyAlignment="1" applyProtection="1">
      <alignment horizontal="justify" vertical="top" wrapText="1"/>
      <protection locked="0"/>
    </xf>
    <xf numFmtId="0" fontId="2" fillId="2" borderId="6" xfId="0" applyFont="1" applyFill="1" applyBorder="1" applyAlignment="1" applyProtection="1">
      <alignment horizontal="center" vertical="center" wrapText="1"/>
    </xf>
    <xf numFmtId="0" fontId="1" fillId="0" borderId="4" xfId="0" applyFont="1" applyBorder="1" applyAlignment="1" applyProtection="1">
      <alignment horizontal="justify" vertical="center" wrapText="1"/>
    </xf>
    <xf numFmtId="0" fontId="2" fillId="0" borderId="1" xfId="0" applyFont="1" applyFill="1" applyBorder="1" applyAlignment="1" applyProtection="1">
      <alignment vertical="center" wrapText="1"/>
    </xf>
    <xf numFmtId="0" fontId="0" fillId="0" borderId="27" xfId="0" applyBorder="1" applyAlignment="1">
      <alignment vertical="center"/>
    </xf>
    <xf numFmtId="0" fontId="0" fillId="0" borderId="27" xfId="0" applyBorder="1" applyAlignment="1">
      <alignment horizontal="center" vertical="center"/>
    </xf>
    <xf numFmtId="0" fontId="2" fillId="6" borderId="28" xfId="0" applyFont="1" applyFill="1" applyBorder="1" applyAlignment="1" applyProtection="1">
      <alignment horizontal="center" vertical="center" wrapText="1"/>
    </xf>
    <xf numFmtId="0" fontId="1" fillId="0" borderId="5" xfId="0" applyFont="1" applyBorder="1" applyAlignment="1" applyProtection="1">
      <alignment horizontal="justify" vertical="center" wrapText="1"/>
    </xf>
    <xf numFmtId="0" fontId="0" fillId="0" borderId="29" xfId="0" applyBorder="1" applyAlignment="1">
      <alignment horizontal="center" vertical="center"/>
    </xf>
    <xf numFmtId="0" fontId="2" fillId="6" borderId="28" xfId="0" applyFont="1" applyFill="1" applyBorder="1" applyAlignment="1">
      <alignment horizontal="center" vertical="center"/>
    </xf>
    <xf numFmtId="0" fontId="0" fillId="0" borderId="27" xfId="0" applyBorder="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4" fillId="0" borderId="3" xfId="0" applyFont="1" applyFill="1" applyBorder="1" applyAlignment="1" applyProtection="1">
      <alignment horizontal="justify" vertical="top" wrapText="1"/>
      <protection locked="0"/>
    </xf>
    <xf numFmtId="0" fontId="1" fillId="4" borderId="1"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14" fillId="0" borderId="1" xfId="0" applyFont="1" applyBorder="1" applyAlignment="1" applyProtection="1">
      <alignment horizontal="justify" vertical="center" wrapText="1"/>
      <protection locked="0"/>
    </xf>
    <xf numFmtId="0" fontId="14" fillId="0" borderId="1" xfId="0" applyFont="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xf>
    <xf numFmtId="0" fontId="1" fillId="0" borderId="19" xfId="0" applyFont="1" applyBorder="1" applyAlignment="1" applyProtection="1">
      <alignment horizontal="justify" vertical="center" wrapText="1"/>
    </xf>
    <xf numFmtId="0" fontId="1" fillId="0" borderId="20" xfId="0" applyFont="1" applyBorder="1" applyAlignment="1" applyProtection="1">
      <alignment horizontal="justify" vertical="center" wrapText="1"/>
    </xf>
    <xf numFmtId="0" fontId="1" fillId="0" borderId="21" xfId="0" applyFont="1" applyBorder="1" applyAlignment="1" applyProtection="1">
      <alignment horizontal="justify" vertical="center" wrapText="1"/>
    </xf>
    <xf numFmtId="0" fontId="1" fillId="0" borderId="22" xfId="0" applyFont="1" applyBorder="1" applyAlignment="1" applyProtection="1">
      <alignment horizontal="justify" vertical="center" wrapText="1"/>
    </xf>
    <xf numFmtId="0" fontId="1" fillId="0" borderId="0" xfId="0" applyFont="1" applyBorder="1" applyAlignment="1" applyProtection="1">
      <alignment horizontal="justify" vertical="center" wrapText="1"/>
    </xf>
    <xf numFmtId="0" fontId="1" fillId="0" borderId="23" xfId="0" applyFont="1" applyBorder="1" applyAlignment="1" applyProtection="1">
      <alignment horizontal="justify" vertical="center" wrapText="1"/>
    </xf>
    <xf numFmtId="0" fontId="1" fillId="0" borderId="24" xfId="0" applyFont="1" applyBorder="1" applyAlignment="1" applyProtection="1">
      <alignment horizontal="justify" vertical="center" wrapText="1"/>
    </xf>
    <xf numFmtId="0" fontId="1" fillId="0" borderId="25" xfId="0" applyFont="1" applyBorder="1" applyAlignment="1" applyProtection="1">
      <alignment horizontal="justify" vertical="center" wrapText="1"/>
    </xf>
    <xf numFmtId="0" fontId="1" fillId="0" borderId="26" xfId="0" applyFont="1" applyBorder="1" applyAlignment="1" applyProtection="1">
      <alignment horizontal="justify" vertical="center" wrapText="1"/>
    </xf>
    <xf numFmtId="0" fontId="8" fillId="0"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textRotation="90" wrapText="1"/>
    </xf>
    <xf numFmtId="0" fontId="2" fillId="2" borderId="3" xfId="0" applyFont="1" applyFill="1" applyBorder="1" applyAlignment="1" applyProtection="1">
      <alignment horizontal="center" vertical="center" textRotation="90"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 fillId="7" borderId="0" xfId="0" applyFont="1" applyFill="1" applyAlignment="1" applyProtection="1">
      <alignment horizontal="center" vertical="center" wrapText="1"/>
    </xf>
    <xf numFmtId="0" fontId="1" fillId="7" borderId="0" xfId="0" applyFont="1" applyFill="1" applyAlignment="1" applyProtection="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720</c:v>
                </c:pt>
                <c:pt idx="1">
                  <c:v>100</c:v>
                </c:pt>
                <c:pt idx="2">
                  <c:v>2940</c:v>
                </c:pt>
                <c:pt idx="3">
                  <c:v>1440</c:v>
                </c:pt>
                <c:pt idx="4">
                  <c:v>100</c:v>
                </c:pt>
                <c:pt idx="5">
                  <c:v>1440</c:v>
                </c:pt>
                <c:pt idx="6">
                  <c:v>1440</c:v>
                </c:pt>
              </c:numCache>
            </c:numRef>
          </c:val>
          <c:extLst xmlns:c16r2="http://schemas.microsoft.com/office/drawing/2015/06/chart">
            <c:ext xmlns:c16="http://schemas.microsoft.com/office/drawing/2014/chart" uri="{C3380CC4-5D6E-409C-BE32-E72D297353CC}">
              <c16:uniqueId val="{00000000-2CE7-4BCF-8498-9E4C0F94F72E}"/>
            </c:ext>
          </c:extLst>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2CE7-4BCF-8498-9E4C0F94F72E}"/>
            </c:ext>
          </c:extLst>
        </c:ser>
        <c:dLbls>
          <c:showLegendKey val="0"/>
          <c:showVal val="0"/>
          <c:showCatName val="0"/>
          <c:showSerName val="0"/>
          <c:showPercent val="0"/>
          <c:showBubbleSize val="0"/>
        </c:dLbls>
        <c:gapWidth val="150"/>
        <c:shape val="box"/>
        <c:axId val="226304000"/>
        <c:axId val="226305120"/>
        <c:axId val="0"/>
      </c:bar3DChart>
      <c:catAx>
        <c:axId val="226304000"/>
        <c:scaling>
          <c:orientation val="minMax"/>
        </c:scaling>
        <c:delete val="0"/>
        <c:axPos val="b"/>
        <c:numFmt formatCode="General" sourceLinked="0"/>
        <c:majorTickMark val="out"/>
        <c:minorTickMark val="none"/>
        <c:tickLblPos val="nextTo"/>
        <c:crossAx val="226305120"/>
        <c:crossesAt val="0"/>
        <c:auto val="1"/>
        <c:lblAlgn val="ctr"/>
        <c:lblOffset val="100"/>
        <c:noMultiLvlLbl val="0"/>
      </c:catAx>
      <c:valAx>
        <c:axId val="226305120"/>
        <c:scaling>
          <c:orientation val="minMax"/>
          <c:min val="0"/>
        </c:scaling>
        <c:delete val="0"/>
        <c:axPos val="l"/>
        <c:majorGridlines/>
        <c:numFmt formatCode="General" sourceLinked="1"/>
        <c:majorTickMark val="out"/>
        <c:minorTickMark val="none"/>
        <c:tickLblPos val="nextTo"/>
        <c:crossAx val="2263040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81643</xdr:rowOff>
    </xdr:from>
    <xdr:to>
      <xdr:col>6</xdr:col>
      <xdr:colOff>285750</xdr:colOff>
      <xdr:row>0</xdr:row>
      <xdr:rowOff>989239</xdr:rowOff>
    </xdr:to>
    <xdr:pic>
      <xdr:nvPicPr>
        <xdr:cNvPr id="6" name="Imagen 5" descr="Descripción: Macintosh HD:Users:ComunicacionesyMarcadeo:Desktop:2015:Febrero:10. membrete acreditacion-0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1643"/>
          <a:ext cx="5320393" cy="907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cstate="print"/>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cstate="print"/>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cstate="print"/>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cstate="print"/>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cstate="print"/>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2799"/>
  <sheetViews>
    <sheetView tabSelected="1" zoomScale="70" zoomScaleNormal="70" workbookViewId="0">
      <selection activeCell="A2" sqref="A2:A3"/>
    </sheetView>
  </sheetViews>
  <sheetFormatPr baseColWidth="10" defaultColWidth="11.5703125" defaultRowHeight="14.25" x14ac:dyDescent="0.25"/>
  <cols>
    <col min="1" max="1" width="72.42578125" style="1" bestFit="1" customWidth="1"/>
    <col min="2" max="2" width="15.5703125" style="1" customWidth="1"/>
    <col min="3" max="3" width="31.7109375" style="1" customWidth="1"/>
    <col min="4" max="4" width="42.140625" style="1" customWidth="1"/>
    <col min="5" max="5" width="17.42578125" style="1" customWidth="1"/>
    <col min="6" max="7" width="4.7109375" style="1" customWidth="1"/>
    <col min="8" max="8" width="27.7109375" style="1" customWidth="1"/>
    <col min="9" max="9" width="19" style="1" customWidth="1"/>
    <col min="10" max="10" width="19.7109375" style="1" customWidth="1"/>
    <col min="11" max="11" width="24.28515625" style="1" customWidth="1"/>
    <col min="12" max="14" width="35.85546875" style="1" customWidth="1"/>
    <col min="15" max="15" width="11.42578125" style="9" customWidth="1"/>
    <col min="16" max="16" width="11.42578125" style="11" customWidth="1"/>
    <col min="17" max="17" width="11.42578125" style="10" customWidth="1"/>
    <col min="18" max="18" width="11.42578125" style="11" customWidth="1"/>
    <col min="19" max="19" width="11.42578125" style="10" customWidth="1"/>
    <col min="20" max="20" width="11.42578125" style="11" customWidth="1"/>
    <col min="21" max="21" width="11.42578125" style="10" customWidth="1"/>
    <col min="22" max="22" width="11.42578125" style="11" customWidth="1"/>
    <col min="23" max="23" width="11.42578125" style="10" customWidth="1"/>
    <col min="24" max="24" width="11.42578125" style="11" customWidth="1"/>
    <col min="25" max="25" width="11.42578125" style="10" customWidth="1"/>
    <col min="26" max="26" width="11.42578125" style="11" customWidth="1"/>
    <col min="27" max="27" width="11.42578125" style="10" customWidth="1"/>
    <col min="28" max="28" width="11.42578125" style="11" customWidth="1"/>
    <col min="29" max="29" width="22.28515625" style="10" customWidth="1"/>
    <col min="30" max="30" width="22.7109375" style="11" customWidth="1"/>
    <col min="31" max="32" width="5.7109375" style="1" customWidth="1"/>
    <col min="33" max="33" width="20.5703125" style="1" customWidth="1"/>
    <col min="34" max="34" width="15.140625" style="1" customWidth="1"/>
    <col min="35" max="35" width="27.7109375" style="1" customWidth="1"/>
    <col min="36" max="36" width="29.28515625" style="1" customWidth="1"/>
    <col min="37" max="37" width="40.28515625" style="1" customWidth="1"/>
    <col min="38" max="38" width="124" style="1" customWidth="1"/>
    <col min="39" max="39" width="36" style="1" bestFit="1" customWidth="1"/>
    <col min="40" max="40" width="3.85546875" style="1" customWidth="1"/>
    <col min="41" max="41" width="4" style="1" customWidth="1"/>
    <col min="42" max="42" width="3.85546875" style="1" customWidth="1"/>
    <col min="43" max="43" width="3.5703125" style="1" customWidth="1"/>
    <col min="44" max="47" width="3.7109375" style="1" customWidth="1"/>
    <col min="48" max="48" width="4.28515625" style="1" customWidth="1"/>
    <col min="49" max="49" width="4" style="1" customWidth="1"/>
    <col min="50" max="50" width="3.7109375" style="1" customWidth="1"/>
    <col min="51" max="51" width="4" style="1" customWidth="1"/>
    <col min="52" max="52" width="3.85546875" style="1" customWidth="1"/>
    <col min="53" max="54" width="21" style="1" customWidth="1"/>
    <col min="55" max="55" width="24" style="1" customWidth="1"/>
    <col min="56" max="165" width="11.5703125" style="99"/>
    <col min="166" max="16384" width="11.5703125" style="1"/>
  </cols>
  <sheetData>
    <row r="1" spans="1:165" ht="79.900000000000006" customHeight="1" x14ac:dyDescent="0.25">
      <c r="A1" s="78"/>
      <c r="B1" s="78"/>
      <c r="C1" s="78"/>
      <c r="D1" s="78"/>
      <c r="E1" s="78"/>
      <c r="F1" s="78"/>
      <c r="G1" s="78"/>
      <c r="H1" s="79" t="s">
        <v>152</v>
      </c>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1"/>
      <c r="AK1" s="75" t="s">
        <v>139</v>
      </c>
      <c r="AL1" s="75"/>
      <c r="AM1" s="76">
        <v>43546</v>
      </c>
      <c r="AN1" s="77"/>
      <c r="AO1" s="77"/>
      <c r="AP1" s="77"/>
      <c r="AQ1" s="77"/>
      <c r="AR1" s="77"/>
      <c r="AS1" s="77"/>
      <c r="AT1" s="77"/>
      <c r="AU1" s="77"/>
      <c r="AV1" s="77"/>
      <c r="AW1" s="77"/>
      <c r="AX1" s="77"/>
      <c r="AY1" s="77"/>
      <c r="AZ1" s="77"/>
      <c r="BA1" s="70" t="s">
        <v>287</v>
      </c>
      <c r="BB1" s="70"/>
      <c r="BC1" s="40" t="s">
        <v>141</v>
      </c>
    </row>
    <row r="2" spans="1:165" ht="13.9" customHeight="1" x14ac:dyDescent="0.25">
      <c r="A2" s="71" t="s">
        <v>0</v>
      </c>
      <c r="B2" s="84" t="s">
        <v>83</v>
      </c>
      <c r="C2" s="71" t="s">
        <v>1</v>
      </c>
      <c r="D2" s="71" t="s">
        <v>2</v>
      </c>
      <c r="E2" s="71" t="s">
        <v>84</v>
      </c>
      <c r="F2" s="82" t="s">
        <v>3</v>
      </c>
      <c r="G2" s="82" t="s">
        <v>143</v>
      </c>
      <c r="H2" s="71" t="s">
        <v>4</v>
      </c>
      <c r="I2" s="71"/>
      <c r="J2" s="71"/>
      <c r="K2" s="71" t="s">
        <v>7</v>
      </c>
      <c r="L2" s="71" t="s">
        <v>11</v>
      </c>
      <c r="M2" s="71"/>
      <c r="N2" s="71"/>
      <c r="O2" s="72" t="s">
        <v>12</v>
      </c>
      <c r="P2" s="73"/>
      <c r="Q2" s="73"/>
      <c r="R2" s="73"/>
      <c r="S2" s="73"/>
      <c r="T2" s="73"/>
      <c r="U2" s="73"/>
      <c r="V2" s="73"/>
      <c r="W2" s="73"/>
      <c r="X2" s="73"/>
      <c r="Y2" s="73"/>
      <c r="Z2" s="73"/>
      <c r="AA2" s="73"/>
      <c r="AB2" s="73"/>
      <c r="AC2" s="73"/>
      <c r="AD2" s="74"/>
      <c r="AE2" s="38"/>
      <c r="AF2" s="71" t="s">
        <v>15</v>
      </c>
      <c r="AG2" s="71"/>
      <c r="AH2" s="71"/>
      <c r="AI2" s="72" t="s">
        <v>16</v>
      </c>
      <c r="AJ2" s="73"/>
      <c r="AK2" s="73"/>
      <c r="AL2" s="73"/>
      <c r="AM2" s="74"/>
      <c r="AN2" s="71" t="s">
        <v>112</v>
      </c>
      <c r="AO2" s="71"/>
      <c r="AP2" s="71"/>
      <c r="AQ2" s="71"/>
      <c r="AR2" s="71"/>
      <c r="AS2" s="71"/>
      <c r="AT2" s="71"/>
      <c r="AU2" s="71"/>
      <c r="AV2" s="71"/>
      <c r="AW2" s="71"/>
      <c r="AX2" s="71"/>
      <c r="AY2" s="71"/>
      <c r="AZ2" s="71"/>
      <c r="BA2" s="71" t="s">
        <v>140</v>
      </c>
      <c r="BB2" s="71" t="s">
        <v>105</v>
      </c>
      <c r="BC2" s="71" t="s">
        <v>145</v>
      </c>
    </row>
    <row r="3" spans="1:165" ht="130.5" x14ac:dyDescent="0.25">
      <c r="A3" s="71"/>
      <c r="B3" s="85"/>
      <c r="C3" s="71"/>
      <c r="D3" s="71"/>
      <c r="E3" s="71"/>
      <c r="F3" s="83"/>
      <c r="G3" s="83"/>
      <c r="H3" s="24" t="s">
        <v>5</v>
      </c>
      <c r="I3" s="24" t="s">
        <v>6</v>
      </c>
      <c r="J3" s="24" t="s">
        <v>49</v>
      </c>
      <c r="K3" s="71"/>
      <c r="L3" s="24" t="s">
        <v>8</v>
      </c>
      <c r="M3" s="24" t="s">
        <v>9</v>
      </c>
      <c r="N3" s="24" t="s">
        <v>10</v>
      </c>
      <c r="O3" s="25" t="s">
        <v>85</v>
      </c>
      <c r="P3" s="26" t="s">
        <v>85</v>
      </c>
      <c r="Q3" s="27" t="s">
        <v>86</v>
      </c>
      <c r="R3" s="26" t="s">
        <v>86</v>
      </c>
      <c r="S3" s="27" t="s">
        <v>87</v>
      </c>
      <c r="T3" s="26" t="s">
        <v>87</v>
      </c>
      <c r="U3" s="27" t="s">
        <v>88</v>
      </c>
      <c r="V3" s="26" t="s">
        <v>88</v>
      </c>
      <c r="W3" s="27" t="s">
        <v>89</v>
      </c>
      <c r="X3" s="26" t="s">
        <v>89</v>
      </c>
      <c r="Y3" s="27" t="s">
        <v>90</v>
      </c>
      <c r="Z3" s="26" t="s">
        <v>90</v>
      </c>
      <c r="AA3" s="27" t="s">
        <v>91</v>
      </c>
      <c r="AB3" s="26" t="s">
        <v>91</v>
      </c>
      <c r="AC3" s="28" t="s">
        <v>123</v>
      </c>
      <c r="AD3" s="29" t="s">
        <v>123</v>
      </c>
      <c r="AE3" s="30" t="s">
        <v>13</v>
      </c>
      <c r="AF3" s="30" t="s">
        <v>144</v>
      </c>
      <c r="AG3" s="24" t="s">
        <v>14</v>
      </c>
      <c r="AH3" s="24" t="s">
        <v>17</v>
      </c>
      <c r="AI3" s="24" t="s">
        <v>107</v>
      </c>
      <c r="AJ3" s="24" t="s">
        <v>108</v>
      </c>
      <c r="AK3" s="24" t="s">
        <v>109</v>
      </c>
      <c r="AL3" s="24" t="s">
        <v>110</v>
      </c>
      <c r="AM3" s="24" t="s">
        <v>111</v>
      </c>
      <c r="AN3" s="30" t="s">
        <v>92</v>
      </c>
      <c r="AO3" s="30" t="s">
        <v>93</v>
      </c>
      <c r="AP3" s="30" t="s">
        <v>94</v>
      </c>
      <c r="AQ3" s="30" t="s">
        <v>95</v>
      </c>
      <c r="AR3" s="30" t="s">
        <v>96</v>
      </c>
      <c r="AS3" s="30" t="s">
        <v>97</v>
      </c>
      <c r="AT3" s="30" t="s">
        <v>98</v>
      </c>
      <c r="AU3" s="30" t="s">
        <v>99</v>
      </c>
      <c r="AV3" s="30" t="s">
        <v>100</v>
      </c>
      <c r="AW3" s="30" t="s">
        <v>101</v>
      </c>
      <c r="AX3" s="30" t="s">
        <v>102</v>
      </c>
      <c r="AY3" s="30" t="s">
        <v>103</v>
      </c>
      <c r="AZ3" s="30" t="s">
        <v>104</v>
      </c>
      <c r="BA3" s="71"/>
      <c r="BB3" s="71"/>
      <c r="BC3" s="71"/>
    </row>
    <row r="4" spans="1:165" s="33" customFormat="1" ht="369" customHeight="1" x14ac:dyDescent="0.25">
      <c r="A4" s="31" t="s">
        <v>157</v>
      </c>
      <c r="B4" s="51">
        <v>3</v>
      </c>
      <c r="C4" s="31" t="s">
        <v>158</v>
      </c>
      <c r="D4" s="31" t="s">
        <v>160</v>
      </c>
      <c r="E4" s="31" t="s">
        <v>159</v>
      </c>
      <c r="F4" s="51" t="s">
        <v>18</v>
      </c>
      <c r="G4" s="51" t="s">
        <v>18</v>
      </c>
      <c r="H4" s="36" t="s">
        <v>161</v>
      </c>
      <c r="I4" s="31" t="s">
        <v>21</v>
      </c>
      <c r="J4" s="31" t="s">
        <v>153</v>
      </c>
      <c r="K4" s="31" t="s">
        <v>154</v>
      </c>
      <c r="L4" s="34" t="s">
        <v>282</v>
      </c>
      <c r="M4" s="34" t="s">
        <v>280</v>
      </c>
      <c r="N4" s="36" t="s">
        <v>281</v>
      </c>
      <c r="O4" s="32">
        <v>10</v>
      </c>
      <c r="P4" s="17">
        <v>10</v>
      </c>
      <c r="Q4" s="16">
        <v>1</v>
      </c>
      <c r="R4" s="17">
        <v>1</v>
      </c>
      <c r="S4" s="16">
        <f t="shared" ref="S4" si="0">O4*Q4</f>
        <v>10</v>
      </c>
      <c r="T4" s="17">
        <f t="shared" ref="T4" si="1">P4*R4</f>
        <v>10</v>
      </c>
      <c r="U4" s="16" t="str">
        <f t="shared" ref="U4" si="2">IF(S4&gt;=24,"Muy Alto",IF(S4&gt;=10,"Alto",IF(S4&gt;=6,"Medio",IF(S4&gt;=0,"Bajo"))))</f>
        <v>Alto</v>
      </c>
      <c r="V4" s="17" t="str">
        <f t="shared" ref="V4" si="3">IF(T4&gt;=24,"Muy Alto",IF(T4&gt;=10,"Alto",IF(T4&gt;=6,"Medio",IF(T4&gt;=0,"Bajo"))))</f>
        <v>Alto</v>
      </c>
      <c r="W4" s="16">
        <v>60</v>
      </c>
      <c r="X4" s="17">
        <v>60</v>
      </c>
      <c r="Y4" s="16">
        <f t="shared" ref="Y4" si="4">S4*W4</f>
        <v>600</v>
      </c>
      <c r="Z4" s="17">
        <f t="shared" ref="Z4" si="5">T4*X4</f>
        <v>600</v>
      </c>
      <c r="AA4" s="16" t="str">
        <f t="shared" ref="AA4" si="6">IF(Y4&gt;=600,"I",IF(Y4&gt;=150,"II",IF(Y4&gt;=40,"III",IF(Y4&gt;=0,"IV"))))</f>
        <v>I</v>
      </c>
      <c r="AB4" s="17" t="str">
        <f t="shared" ref="AB4" si="7">IF(Z4&gt;=600,"I",IF(Z4&gt;=150,"II",IF(Z4&gt;=40,"III",IF(Z4&gt;=0,"IV"))))</f>
        <v>I</v>
      </c>
      <c r="AC4" s="16" t="str">
        <f t="shared" ref="AC4" si="8">IF(Y4&gt;=600,"NO Aceptable",IF(Y4&gt;=150,"Aceptable con control",IF(Y4&gt;=40,"Mejorable",IF(Y4&gt;0,"Aceptable",IF(Y4=0,"Falta Valorar")))))</f>
        <v>NO Aceptable</v>
      </c>
      <c r="AD4" s="17" t="str">
        <f t="shared" ref="AD4" si="9">IF(Z4&gt;=600,"NO Aceptable",IF(Z4&gt;=150,"Aceptable con control",IF(Z4&gt;=40,"Mejorable",IF(Z4&gt;0,"Aceptable",IF(Z4=0,"Falta Valorar")))))</f>
        <v>NO Aceptable</v>
      </c>
      <c r="AE4" s="51">
        <v>2</v>
      </c>
      <c r="AF4" s="51">
        <v>1</v>
      </c>
      <c r="AG4" s="31" t="s">
        <v>155</v>
      </c>
      <c r="AH4" s="31" t="s">
        <v>162</v>
      </c>
      <c r="AI4" s="35" t="s">
        <v>142</v>
      </c>
      <c r="AJ4" s="34" t="s">
        <v>142</v>
      </c>
      <c r="AK4" s="34" t="s">
        <v>156</v>
      </c>
      <c r="AL4" s="34" t="s">
        <v>164</v>
      </c>
      <c r="AM4" s="34" t="s">
        <v>163</v>
      </c>
      <c r="AN4" s="4"/>
      <c r="AO4" s="4"/>
      <c r="AP4" s="4"/>
      <c r="AQ4" s="4"/>
      <c r="AR4" s="4"/>
      <c r="AS4" s="4"/>
      <c r="AT4" s="4"/>
      <c r="AU4" s="4"/>
      <c r="AV4" s="4"/>
      <c r="AW4" s="4"/>
      <c r="AX4" s="4"/>
      <c r="AY4" s="4"/>
      <c r="AZ4" s="4"/>
      <c r="BA4" s="31"/>
      <c r="BB4" s="31" t="s">
        <v>146</v>
      </c>
      <c r="BC4" s="31" t="s">
        <v>165</v>
      </c>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row>
    <row r="5" spans="1:165" s="33" customFormat="1" ht="349.5" customHeight="1" x14ac:dyDescent="0.25">
      <c r="A5" s="31" t="s">
        <v>157</v>
      </c>
      <c r="B5" s="50" t="s">
        <v>166</v>
      </c>
      <c r="C5" s="31" t="s">
        <v>167</v>
      </c>
      <c r="D5" s="31" t="s">
        <v>201</v>
      </c>
      <c r="E5" s="31" t="s">
        <v>159</v>
      </c>
      <c r="F5" s="50" t="s">
        <v>18</v>
      </c>
      <c r="G5" s="50" t="s">
        <v>18</v>
      </c>
      <c r="H5" s="36" t="s">
        <v>176</v>
      </c>
      <c r="I5" s="31" t="s">
        <v>69</v>
      </c>
      <c r="J5" s="31" t="s">
        <v>28</v>
      </c>
      <c r="K5" s="31" t="s">
        <v>168</v>
      </c>
      <c r="L5" s="34" t="s">
        <v>171</v>
      </c>
      <c r="M5" s="34" t="s">
        <v>169</v>
      </c>
      <c r="N5" s="36" t="s">
        <v>170</v>
      </c>
      <c r="O5" s="32">
        <v>6</v>
      </c>
      <c r="P5" s="17">
        <v>6</v>
      </c>
      <c r="Q5" s="16">
        <v>1</v>
      </c>
      <c r="R5" s="17">
        <v>1</v>
      </c>
      <c r="S5" s="16">
        <f t="shared" ref="S5:T5" si="10">O5*Q5</f>
        <v>6</v>
      </c>
      <c r="T5" s="17">
        <f t="shared" si="10"/>
        <v>6</v>
      </c>
      <c r="U5" s="16" t="str">
        <f t="shared" ref="U5:V5" si="11">IF(S5&gt;=24,"Muy Alto",IF(S5&gt;=10,"Alto",IF(S5&gt;=6,"Medio",IF(S5&gt;=0,"Bajo"))))</f>
        <v>Medio</v>
      </c>
      <c r="V5" s="17" t="str">
        <f t="shared" si="11"/>
        <v>Medio</v>
      </c>
      <c r="W5" s="16">
        <v>60</v>
      </c>
      <c r="X5" s="17">
        <v>60</v>
      </c>
      <c r="Y5" s="16">
        <f t="shared" ref="Y5:Z5" si="12">S5*W5</f>
        <v>360</v>
      </c>
      <c r="Z5" s="17">
        <f t="shared" si="12"/>
        <v>360</v>
      </c>
      <c r="AA5" s="16" t="str">
        <f t="shared" ref="AA5:AB5" si="13">IF(Y5&gt;=600,"I",IF(Y5&gt;=150,"II",IF(Y5&gt;=40,"III",IF(Y5&gt;=0,"IV"))))</f>
        <v>II</v>
      </c>
      <c r="AB5" s="17" t="str">
        <f t="shared" si="13"/>
        <v>II</v>
      </c>
      <c r="AC5" s="16" t="str">
        <f t="shared" ref="AC5:AD5" si="14">IF(Y5&gt;=600,"NO Aceptable",IF(Y5&gt;=150,"Aceptable con control",IF(Y5&gt;=40,"Mejorable",IF(Y5&gt;0,"Aceptable",IF(Y5=0,"Falta Valorar")))))</f>
        <v>Aceptable con control</v>
      </c>
      <c r="AD5" s="17" t="str">
        <f t="shared" si="14"/>
        <v>Aceptable con control</v>
      </c>
      <c r="AE5" s="50">
        <v>2</v>
      </c>
      <c r="AF5" s="50">
        <v>1</v>
      </c>
      <c r="AG5" s="31" t="s">
        <v>168</v>
      </c>
      <c r="AH5" s="31" t="s">
        <v>172</v>
      </c>
      <c r="AI5" s="35" t="s">
        <v>142</v>
      </c>
      <c r="AJ5" s="34" t="s">
        <v>142</v>
      </c>
      <c r="AK5" s="34" t="s">
        <v>174</v>
      </c>
      <c r="AL5" s="37" t="s">
        <v>175</v>
      </c>
      <c r="AM5" s="34" t="s">
        <v>142</v>
      </c>
      <c r="AN5" s="4"/>
      <c r="AO5" s="4"/>
      <c r="AP5" s="4"/>
      <c r="AQ5" s="4"/>
      <c r="AR5" s="4"/>
      <c r="AS5" s="4"/>
      <c r="AT5" s="4"/>
      <c r="AU5" s="4"/>
      <c r="AV5" s="4"/>
      <c r="AW5" s="4"/>
      <c r="AX5" s="4"/>
      <c r="AY5" s="4"/>
      <c r="AZ5" s="4"/>
      <c r="BA5" s="31"/>
      <c r="BB5" s="31" t="s">
        <v>146</v>
      </c>
      <c r="BC5" s="31" t="s">
        <v>142</v>
      </c>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row>
    <row r="6" spans="1:165" s="33" customFormat="1" ht="327" customHeight="1" x14ac:dyDescent="0.25">
      <c r="A6" s="31" t="s">
        <v>157</v>
      </c>
      <c r="B6" s="52" t="s">
        <v>166</v>
      </c>
      <c r="C6" s="31" t="s">
        <v>167</v>
      </c>
      <c r="D6" s="31" t="s">
        <v>201</v>
      </c>
      <c r="E6" s="31" t="s">
        <v>159</v>
      </c>
      <c r="F6" s="52" t="s">
        <v>18</v>
      </c>
      <c r="G6" s="52" t="s">
        <v>18</v>
      </c>
      <c r="H6" s="36" t="s">
        <v>181</v>
      </c>
      <c r="I6" s="31" t="s">
        <v>22</v>
      </c>
      <c r="J6" s="31" t="s">
        <v>177</v>
      </c>
      <c r="K6" s="31" t="s">
        <v>180</v>
      </c>
      <c r="L6" s="34" t="s">
        <v>179</v>
      </c>
      <c r="M6" s="34" t="s">
        <v>178</v>
      </c>
      <c r="N6" s="36" t="s">
        <v>182</v>
      </c>
      <c r="O6" s="32">
        <v>2</v>
      </c>
      <c r="P6" s="17">
        <v>2</v>
      </c>
      <c r="Q6" s="16">
        <v>3</v>
      </c>
      <c r="R6" s="17">
        <v>3</v>
      </c>
      <c r="S6" s="16">
        <f t="shared" ref="S6:S11" si="15">O6*Q6</f>
        <v>6</v>
      </c>
      <c r="T6" s="17">
        <f t="shared" ref="T6:T11" si="16">P6*R6</f>
        <v>6</v>
      </c>
      <c r="U6" s="16" t="str">
        <f t="shared" ref="U6:U11" si="17">IF(S6&gt;=24,"Muy Alto",IF(S6&gt;=10,"Alto",IF(S6&gt;=6,"Medio",IF(S6&gt;=0,"Bajo"))))</f>
        <v>Medio</v>
      </c>
      <c r="V6" s="17" t="str">
        <f t="shared" ref="V6:V11" si="18">IF(T6&gt;=24,"Muy Alto",IF(T6&gt;=10,"Alto",IF(T6&gt;=6,"Medio",IF(T6&gt;=0,"Bajo"))))</f>
        <v>Medio</v>
      </c>
      <c r="W6" s="16">
        <v>25</v>
      </c>
      <c r="X6" s="17">
        <v>25</v>
      </c>
      <c r="Y6" s="16">
        <f t="shared" ref="Y6:Y11" si="19">S6*W6</f>
        <v>150</v>
      </c>
      <c r="Z6" s="17">
        <f t="shared" ref="Z6:Z11" si="20">T6*X6</f>
        <v>150</v>
      </c>
      <c r="AA6" s="16" t="str">
        <f t="shared" ref="AA6:AA11" si="21">IF(Y6&gt;=600,"I",IF(Y6&gt;=150,"II",IF(Y6&gt;=40,"III",IF(Y6&gt;=0,"IV"))))</f>
        <v>II</v>
      </c>
      <c r="AB6" s="17" t="str">
        <f t="shared" ref="AB6:AB11" si="22">IF(Z6&gt;=600,"I",IF(Z6&gt;=150,"II",IF(Z6&gt;=40,"III",IF(Z6&gt;=0,"IV"))))</f>
        <v>II</v>
      </c>
      <c r="AC6" s="16" t="str">
        <f t="shared" ref="AC6:AC11" si="23">IF(Y6&gt;=600,"NO Aceptable",IF(Y6&gt;=150,"Aceptable con control",IF(Y6&gt;=40,"Mejorable",IF(Y6&gt;0,"Aceptable",IF(Y6=0,"Falta Valorar")))))</f>
        <v>Aceptable con control</v>
      </c>
      <c r="AD6" s="17" t="str">
        <f t="shared" ref="AD6:AD11" si="24">IF(Z6&gt;=600,"NO Aceptable",IF(Z6&gt;=150,"Aceptable con control",IF(Z6&gt;=40,"Mejorable",IF(Z6&gt;0,"Aceptable",IF(Z6=0,"Falta Valorar")))))</f>
        <v>Aceptable con control</v>
      </c>
      <c r="AE6" s="52">
        <v>2</v>
      </c>
      <c r="AF6" s="52">
        <v>1</v>
      </c>
      <c r="AG6" s="31" t="s">
        <v>148</v>
      </c>
      <c r="AH6" s="31" t="s">
        <v>172</v>
      </c>
      <c r="AI6" s="35" t="s">
        <v>142</v>
      </c>
      <c r="AJ6" s="34" t="s">
        <v>142</v>
      </c>
      <c r="AK6" s="34" t="s">
        <v>173</v>
      </c>
      <c r="AL6" s="37" t="s">
        <v>183</v>
      </c>
      <c r="AM6" s="34" t="s">
        <v>184</v>
      </c>
      <c r="AN6" s="4"/>
      <c r="AO6" s="4"/>
      <c r="AP6" s="4"/>
      <c r="AQ6" s="4"/>
      <c r="AR6" s="4"/>
      <c r="AS6" s="4"/>
      <c r="AT6" s="4"/>
      <c r="AU6" s="4"/>
      <c r="AV6" s="4"/>
      <c r="AW6" s="4"/>
      <c r="AX6" s="4"/>
      <c r="AY6" s="4"/>
      <c r="AZ6" s="4"/>
      <c r="BA6" s="31"/>
      <c r="BB6" s="31" t="s">
        <v>146</v>
      </c>
      <c r="BC6" s="31" t="s">
        <v>142</v>
      </c>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00"/>
      <c r="FE6" s="100"/>
      <c r="FF6" s="100"/>
      <c r="FG6" s="100"/>
      <c r="FH6" s="100"/>
      <c r="FI6" s="100"/>
    </row>
    <row r="7" spans="1:165" s="33" customFormat="1" ht="409.5" customHeight="1" x14ac:dyDescent="0.25">
      <c r="A7" s="31" t="s">
        <v>157</v>
      </c>
      <c r="B7" s="52" t="s">
        <v>166</v>
      </c>
      <c r="C7" s="31" t="s">
        <v>167</v>
      </c>
      <c r="D7" s="31" t="s">
        <v>201</v>
      </c>
      <c r="E7" s="31" t="s">
        <v>159</v>
      </c>
      <c r="F7" s="52" t="s">
        <v>18</v>
      </c>
      <c r="G7" s="52" t="s">
        <v>18</v>
      </c>
      <c r="H7" s="36" t="s">
        <v>190</v>
      </c>
      <c r="I7" s="31" t="s">
        <v>69</v>
      </c>
      <c r="J7" s="31" t="s">
        <v>27</v>
      </c>
      <c r="K7" s="31" t="s">
        <v>194</v>
      </c>
      <c r="L7" s="34" t="s">
        <v>191</v>
      </c>
      <c r="M7" s="34" t="s">
        <v>192</v>
      </c>
      <c r="N7" s="36" t="s">
        <v>193</v>
      </c>
      <c r="O7" s="32">
        <v>6</v>
      </c>
      <c r="P7" s="17">
        <v>6</v>
      </c>
      <c r="Q7" s="16">
        <v>1</v>
      </c>
      <c r="R7" s="17">
        <v>1</v>
      </c>
      <c r="S7" s="16">
        <f t="shared" si="15"/>
        <v>6</v>
      </c>
      <c r="T7" s="17">
        <f t="shared" si="16"/>
        <v>6</v>
      </c>
      <c r="U7" s="16" t="str">
        <f t="shared" si="17"/>
        <v>Medio</v>
      </c>
      <c r="V7" s="17" t="str">
        <f t="shared" si="18"/>
        <v>Medio</v>
      </c>
      <c r="W7" s="16">
        <v>60</v>
      </c>
      <c r="X7" s="17">
        <v>60</v>
      </c>
      <c r="Y7" s="16">
        <f t="shared" si="19"/>
        <v>360</v>
      </c>
      <c r="Z7" s="17">
        <f t="shared" si="20"/>
        <v>360</v>
      </c>
      <c r="AA7" s="16" t="str">
        <f t="shared" si="21"/>
        <v>II</v>
      </c>
      <c r="AB7" s="17" t="str">
        <f t="shared" si="22"/>
        <v>II</v>
      </c>
      <c r="AC7" s="16" t="str">
        <f t="shared" si="23"/>
        <v>Aceptable con control</v>
      </c>
      <c r="AD7" s="17" t="str">
        <f t="shared" si="24"/>
        <v>Aceptable con control</v>
      </c>
      <c r="AE7" s="52">
        <v>2</v>
      </c>
      <c r="AF7" s="52">
        <v>1</v>
      </c>
      <c r="AG7" s="31" t="s">
        <v>195</v>
      </c>
      <c r="AH7" s="31" t="s">
        <v>198</v>
      </c>
      <c r="AI7" s="35" t="s">
        <v>142</v>
      </c>
      <c r="AJ7" s="34" t="s">
        <v>142</v>
      </c>
      <c r="AK7" s="34" t="s">
        <v>196</v>
      </c>
      <c r="AL7" s="37" t="s">
        <v>199</v>
      </c>
      <c r="AM7" s="34" t="s">
        <v>197</v>
      </c>
      <c r="AN7" s="4"/>
      <c r="AO7" s="4"/>
      <c r="AP7" s="4"/>
      <c r="AQ7" s="4"/>
      <c r="AR7" s="4"/>
      <c r="AS7" s="4"/>
      <c r="AT7" s="4"/>
      <c r="AU7" s="4"/>
      <c r="AV7" s="4"/>
      <c r="AW7" s="4"/>
      <c r="AX7" s="4"/>
      <c r="AY7" s="4"/>
      <c r="AZ7" s="4"/>
      <c r="BA7" s="31"/>
      <c r="BB7" s="31" t="s">
        <v>146</v>
      </c>
      <c r="BC7" s="31" t="s">
        <v>142</v>
      </c>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row>
    <row r="8" spans="1:165" s="33" customFormat="1" ht="409.5" x14ac:dyDescent="0.25">
      <c r="A8" s="31" t="s">
        <v>157</v>
      </c>
      <c r="B8" s="53" t="s">
        <v>166</v>
      </c>
      <c r="C8" s="31" t="s">
        <v>167</v>
      </c>
      <c r="D8" s="31" t="s">
        <v>202</v>
      </c>
      <c r="E8" s="31" t="s">
        <v>159</v>
      </c>
      <c r="F8" s="53" t="s">
        <v>18</v>
      </c>
      <c r="G8" s="53" t="s">
        <v>18</v>
      </c>
      <c r="H8" s="36" t="s">
        <v>205</v>
      </c>
      <c r="I8" s="31" t="s">
        <v>70</v>
      </c>
      <c r="J8" s="31" t="s">
        <v>203</v>
      </c>
      <c r="K8" s="31" t="s">
        <v>204</v>
      </c>
      <c r="L8" s="34" t="s">
        <v>207</v>
      </c>
      <c r="M8" s="34" t="s">
        <v>208</v>
      </c>
      <c r="N8" s="34" t="s">
        <v>206</v>
      </c>
      <c r="O8" s="32">
        <v>6</v>
      </c>
      <c r="P8" s="17">
        <v>6</v>
      </c>
      <c r="Q8" s="16">
        <v>2</v>
      </c>
      <c r="R8" s="17">
        <v>2</v>
      </c>
      <c r="S8" s="16">
        <f t="shared" ref="S8" si="25">O8*Q8</f>
        <v>12</v>
      </c>
      <c r="T8" s="17">
        <f t="shared" ref="T8" si="26">P8*R8</f>
        <v>12</v>
      </c>
      <c r="U8" s="16" t="str">
        <f t="shared" ref="U8" si="27">IF(S8&gt;=24,"Muy Alto",IF(S8&gt;=10,"Alto",IF(S8&gt;=6,"Medio",IF(S8&gt;=0,"Bajo"))))</f>
        <v>Alto</v>
      </c>
      <c r="V8" s="17" t="str">
        <f t="shared" ref="V8" si="28">IF(T8&gt;=24,"Muy Alto",IF(T8&gt;=10,"Alto",IF(T8&gt;=6,"Medio",IF(T8&gt;=0,"Bajo"))))</f>
        <v>Alto</v>
      </c>
      <c r="W8" s="16">
        <v>60</v>
      </c>
      <c r="X8" s="17">
        <v>60</v>
      </c>
      <c r="Y8" s="16">
        <f t="shared" ref="Y8" si="29">S8*W8</f>
        <v>720</v>
      </c>
      <c r="Z8" s="17">
        <f t="shared" ref="Z8" si="30">T8*X8</f>
        <v>720</v>
      </c>
      <c r="AA8" s="16" t="str">
        <f t="shared" ref="AA8" si="31">IF(Y8&gt;=600,"I",IF(Y8&gt;=150,"II",IF(Y8&gt;=40,"III",IF(Y8&gt;=0,"IV"))))</f>
        <v>I</v>
      </c>
      <c r="AB8" s="17" t="str">
        <f t="shared" ref="AB8" si="32">IF(Z8&gt;=600,"I",IF(Z8&gt;=150,"II",IF(Z8&gt;=40,"III",IF(Z8&gt;=0,"IV"))))</f>
        <v>I</v>
      </c>
      <c r="AC8" s="16" t="str">
        <f t="shared" ref="AC8" si="33">IF(Y8&gt;=600,"NO Aceptable",IF(Y8&gt;=150,"Aceptable con control",IF(Y8&gt;=40,"Mejorable",IF(Y8&gt;0,"Aceptable",IF(Y8=0,"Falta Valorar")))))</f>
        <v>NO Aceptable</v>
      </c>
      <c r="AD8" s="17" t="str">
        <f t="shared" ref="AD8" si="34">IF(Z8&gt;=600,"NO Aceptable",IF(Z8&gt;=150,"Aceptable con control",IF(Z8&gt;=40,"Mejorable",IF(Z8&gt;0,"Aceptable",IF(Z8=0,"Falta Valorar")))))</f>
        <v>NO Aceptable</v>
      </c>
      <c r="AE8" s="53">
        <v>2</v>
      </c>
      <c r="AF8" s="53">
        <v>2</v>
      </c>
      <c r="AG8" s="31" t="s">
        <v>168</v>
      </c>
      <c r="AH8" s="31" t="s">
        <v>209</v>
      </c>
      <c r="AI8" s="35" t="s">
        <v>142</v>
      </c>
      <c r="AJ8" s="34" t="s">
        <v>210</v>
      </c>
      <c r="AK8" s="34" t="s">
        <v>211</v>
      </c>
      <c r="AL8" s="37" t="s">
        <v>212</v>
      </c>
      <c r="AM8" s="34" t="s">
        <v>200</v>
      </c>
      <c r="AN8" s="4"/>
      <c r="AO8" s="4"/>
      <c r="AP8" s="4"/>
      <c r="AQ8" s="4"/>
      <c r="AR8" s="4"/>
      <c r="AS8" s="4"/>
      <c r="AT8" s="4"/>
      <c r="AU8" s="4"/>
      <c r="AV8" s="4"/>
      <c r="AW8" s="4"/>
      <c r="AX8" s="4"/>
      <c r="AY8" s="4"/>
      <c r="AZ8" s="4"/>
      <c r="BA8" s="31"/>
      <c r="BB8" s="31" t="s">
        <v>146</v>
      </c>
      <c r="BC8" s="31" t="s">
        <v>142</v>
      </c>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row>
    <row r="9" spans="1:165" s="33" customFormat="1" ht="285" x14ac:dyDescent="0.25">
      <c r="A9" s="31" t="s">
        <v>157</v>
      </c>
      <c r="B9" s="52" t="s">
        <v>166</v>
      </c>
      <c r="C9" s="31" t="s">
        <v>167</v>
      </c>
      <c r="D9" s="31" t="s">
        <v>201</v>
      </c>
      <c r="E9" s="31" t="s">
        <v>159</v>
      </c>
      <c r="F9" s="52" t="s">
        <v>18</v>
      </c>
      <c r="G9" s="52" t="s">
        <v>18</v>
      </c>
      <c r="H9" s="34" t="s">
        <v>217</v>
      </c>
      <c r="I9" s="31" t="s">
        <v>22</v>
      </c>
      <c r="J9" s="31" t="s">
        <v>73</v>
      </c>
      <c r="K9" s="34" t="s">
        <v>213</v>
      </c>
      <c r="L9" s="34" t="s">
        <v>214</v>
      </c>
      <c r="M9" s="34" t="s">
        <v>215</v>
      </c>
      <c r="N9" s="34" t="s">
        <v>216</v>
      </c>
      <c r="O9" s="32">
        <v>2</v>
      </c>
      <c r="P9" s="17">
        <v>2</v>
      </c>
      <c r="Q9" s="16">
        <v>2</v>
      </c>
      <c r="R9" s="17">
        <v>2</v>
      </c>
      <c r="S9" s="16">
        <f t="shared" si="15"/>
        <v>4</v>
      </c>
      <c r="T9" s="17">
        <f t="shared" si="16"/>
        <v>4</v>
      </c>
      <c r="U9" s="16" t="str">
        <f t="shared" si="17"/>
        <v>Bajo</v>
      </c>
      <c r="V9" s="17" t="str">
        <f t="shared" si="18"/>
        <v>Bajo</v>
      </c>
      <c r="W9" s="16">
        <v>60</v>
      </c>
      <c r="X9" s="17">
        <v>60</v>
      </c>
      <c r="Y9" s="16">
        <f t="shared" si="19"/>
        <v>240</v>
      </c>
      <c r="Z9" s="17">
        <f t="shared" si="20"/>
        <v>240</v>
      </c>
      <c r="AA9" s="16" t="str">
        <f t="shared" si="21"/>
        <v>II</v>
      </c>
      <c r="AB9" s="17" t="str">
        <f t="shared" si="22"/>
        <v>II</v>
      </c>
      <c r="AC9" s="16" t="str">
        <f t="shared" si="23"/>
        <v>Aceptable con control</v>
      </c>
      <c r="AD9" s="17" t="str">
        <f t="shared" si="24"/>
        <v>Aceptable con control</v>
      </c>
      <c r="AE9" s="52">
        <v>2</v>
      </c>
      <c r="AF9" s="52">
        <v>2</v>
      </c>
      <c r="AG9" s="31" t="s">
        <v>168</v>
      </c>
      <c r="AH9" s="31" t="s">
        <v>218</v>
      </c>
      <c r="AI9" s="35" t="s">
        <v>142</v>
      </c>
      <c r="AJ9" s="34" t="s">
        <v>142</v>
      </c>
      <c r="AK9" s="34" t="s">
        <v>219</v>
      </c>
      <c r="AL9" s="37" t="s">
        <v>220</v>
      </c>
      <c r="AM9" s="34" t="s">
        <v>142</v>
      </c>
      <c r="AN9" s="4"/>
      <c r="AO9" s="4"/>
      <c r="AP9" s="4"/>
      <c r="AQ9" s="4"/>
      <c r="AR9" s="4"/>
      <c r="AS9" s="4"/>
      <c r="AT9" s="4"/>
      <c r="AU9" s="4"/>
      <c r="AV9" s="4"/>
      <c r="AW9" s="4"/>
      <c r="AX9" s="4"/>
      <c r="AY9" s="4"/>
      <c r="AZ9" s="4"/>
      <c r="BA9" s="31"/>
      <c r="BB9" s="31" t="s">
        <v>146</v>
      </c>
      <c r="BC9" s="31" t="s">
        <v>142</v>
      </c>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00"/>
      <c r="FE9" s="100"/>
      <c r="FF9" s="100"/>
      <c r="FG9" s="100"/>
      <c r="FH9" s="100"/>
      <c r="FI9" s="100"/>
    </row>
    <row r="10" spans="1:165" s="33" customFormat="1" ht="409.5" x14ac:dyDescent="0.25">
      <c r="A10" s="31" t="s">
        <v>157</v>
      </c>
      <c r="B10" s="53" t="s">
        <v>166</v>
      </c>
      <c r="C10" s="31" t="s">
        <v>167</v>
      </c>
      <c r="D10" s="31" t="s">
        <v>229</v>
      </c>
      <c r="E10" s="31" t="s">
        <v>159</v>
      </c>
      <c r="F10" s="53" t="s">
        <v>18</v>
      </c>
      <c r="G10" s="53" t="s">
        <v>18</v>
      </c>
      <c r="H10" s="34" t="s">
        <v>221</v>
      </c>
      <c r="I10" s="31" t="s">
        <v>129</v>
      </c>
      <c r="J10" s="31" t="s">
        <v>41</v>
      </c>
      <c r="K10" s="31" t="s">
        <v>222</v>
      </c>
      <c r="L10" s="31" t="s">
        <v>142</v>
      </c>
      <c r="M10" s="31" t="s">
        <v>223</v>
      </c>
      <c r="N10" s="31" t="s">
        <v>224</v>
      </c>
      <c r="O10" s="32">
        <v>6</v>
      </c>
      <c r="P10" s="17">
        <v>6</v>
      </c>
      <c r="Q10" s="16">
        <v>4</v>
      </c>
      <c r="R10" s="17">
        <v>4</v>
      </c>
      <c r="S10" s="16">
        <f t="shared" si="15"/>
        <v>24</v>
      </c>
      <c r="T10" s="17">
        <f t="shared" si="16"/>
        <v>24</v>
      </c>
      <c r="U10" s="16" t="str">
        <f t="shared" si="17"/>
        <v>Muy Alto</v>
      </c>
      <c r="V10" s="17" t="str">
        <f t="shared" si="18"/>
        <v>Muy Alto</v>
      </c>
      <c r="W10" s="16">
        <v>60</v>
      </c>
      <c r="X10" s="17">
        <v>60</v>
      </c>
      <c r="Y10" s="16">
        <f t="shared" si="19"/>
        <v>1440</v>
      </c>
      <c r="Z10" s="17">
        <f t="shared" si="20"/>
        <v>1440</v>
      </c>
      <c r="AA10" s="16" t="str">
        <f t="shared" si="21"/>
        <v>I</v>
      </c>
      <c r="AB10" s="17" t="str">
        <f t="shared" si="22"/>
        <v>I</v>
      </c>
      <c r="AC10" s="16" t="str">
        <f t="shared" si="23"/>
        <v>NO Aceptable</v>
      </c>
      <c r="AD10" s="17" t="str">
        <f t="shared" si="24"/>
        <v>NO Aceptable</v>
      </c>
      <c r="AE10" s="53">
        <v>2</v>
      </c>
      <c r="AF10" s="53">
        <v>8</v>
      </c>
      <c r="AG10" s="31" t="s">
        <v>225</v>
      </c>
      <c r="AH10" s="31" t="s">
        <v>226</v>
      </c>
      <c r="AI10" s="35" t="s">
        <v>142</v>
      </c>
      <c r="AJ10" s="35" t="s">
        <v>142</v>
      </c>
      <c r="AK10" s="35" t="s">
        <v>142</v>
      </c>
      <c r="AL10" s="34" t="s">
        <v>227</v>
      </c>
      <c r="AM10" s="35" t="s">
        <v>142</v>
      </c>
      <c r="AN10" s="4"/>
      <c r="AO10" s="4"/>
      <c r="AP10" s="4"/>
      <c r="AQ10" s="4"/>
      <c r="AR10" s="4"/>
      <c r="AS10" s="4"/>
      <c r="AT10" s="4"/>
      <c r="AU10" s="4"/>
      <c r="AV10" s="4"/>
      <c r="AW10" s="4"/>
      <c r="AX10" s="4"/>
      <c r="AY10" s="4"/>
      <c r="AZ10" s="4"/>
      <c r="BA10" s="31"/>
      <c r="BB10" s="31" t="s">
        <v>146</v>
      </c>
      <c r="BC10" s="31" t="s">
        <v>228</v>
      </c>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row>
    <row r="11" spans="1:165" s="33" customFormat="1" ht="345.75" customHeight="1" x14ac:dyDescent="0.25">
      <c r="A11" s="31" t="s">
        <v>157</v>
      </c>
      <c r="B11" s="53" t="s">
        <v>166</v>
      </c>
      <c r="C11" s="31" t="s">
        <v>167</v>
      </c>
      <c r="D11" s="31" t="s">
        <v>236</v>
      </c>
      <c r="E11" s="31" t="s">
        <v>159</v>
      </c>
      <c r="F11" s="53" t="s">
        <v>18</v>
      </c>
      <c r="G11" s="53" t="s">
        <v>18</v>
      </c>
      <c r="H11" s="34" t="s">
        <v>237</v>
      </c>
      <c r="I11" s="31" t="s">
        <v>81</v>
      </c>
      <c r="J11" s="31" t="s">
        <v>230</v>
      </c>
      <c r="K11" s="31" t="s">
        <v>231</v>
      </c>
      <c r="L11" s="31" t="s">
        <v>239</v>
      </c>
      <c r="M11" s="34" t="s">
        <v>232</v>
      </c>
      <c r="N11" s="34" t="s">
        <v>238</v>
      </c>
      <c r="O11" s="32">
        <v>2</v>
      </c>
      <c r="P11" s="17">
        <v>2</v>
      </c>
      <c r="Q11" s="16">
        <v>2</v>
      </c>
      <c r="R11" s="17">
        <v>2</v>
      </c>
      <c r="S11" s="16">
        <f t="shared" si="15"/>
        <v>4</v>
      </c>
      <c r="T11" s="17">
        <f t="shared" si="16"/>
        <v>4</v>
      </c>
      <c r="U11" s="16" t="str">
        <f t="shared" si="17"/>
        <v>Bajo</v>
      </c>
      <c r="V11" s="17" t="str">
        <f t="shared" si="18"/>
        <v>Bajo</v>
      </c>
      <c r="W11" s="16">
        <v>25</v>
      </c>
      <c r="X11" s="17">
        <v>25</v>
      </c>
      <c r="Y11" s="16">
        <f t="shared" si="19"/>
        <v>100</v>
      </c>
      <c r="Z11" s="17">
        <f t="shared" si="20"/>
        <v>100</v>
      </c>
      <c r="AA11" s="16" t="str">
        <f t="shared" si="21"/>
        <v>III</v>
      </c>
      <c r="AB11" s="17" t="str">
        <f t="shared" si="22"/>
        <v>III</v>
      </c>
      <c r="AC11" s="16" t="str">
        <f t="shared" si="23"/>
        <v>Mejorable</v>
      </c>
      <c r="AD11" s="17" t="str">
        <f t="shared" si="24"/>
        <v>Mejorable</v>
      </c>
      <c r="AE11" s="53">
        <v>2</v>
      </c>
      <c r="AF11" s="53">
        <v>1</v>
      </c>
      <c r="AG11" s="31" t="s">
        <v>233</v>
      </c>
      <c r="AH11" s="31" t="s">
        <v>234</v>
      </c>
      <c r="AI11" s="35" t="s">
        <v>142</v>
      </c>
      <c r="AJ11" s="34" t="s">
        <v>240</v>
      </c>
      <c r="AK11" s="34" t="s">
        <v>235</v>
      </c>
      <c r="AL11" s="54" t="s">
        <v>242</v>
      </c>
      <c r="AM11" s="36" t="s">
        <v>241</v>
      </c>
      <c r="AN11" s="4"/>
      <c r="AO11" s="4"/>
      <c r="AP11" s="4"/>
      <c r="AQ11" s="4"/>
      <c r="AR11" s="4"/>
      <c r="AS11" s="4"/>
      <c r="AT11" s="4"/>
      <c r="AU11" s="4"/>
      <c r="AV11" s="4"/>
      <c r="AW11" s="4"/>
      <c r="AX11" s="4"/>
      <c r="AY11" s="4"/>
      <c r="AZ11" s="4"/>
      <c r="BA11" s="31"/>
      <c r="BB11" s="31" t="s">
        <v>146</v>
      </c>
      <c r="BC11" s="31" t="s">
        <v>142</v>
      </c>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row>
    <row r="12" spans="1:165" s="33" customFormat="1" ht="399" x14ac:dyDescent="0.25">
      <c r="A12" s="31" t="s">
        <v>157</v>
      </c>
      <c r="B12" s="53" t="s">
        <v>166</v>
      </c>
      <c r="C12" s="31" t="s">
        <v>167</v>
      </c>
      <c r="D12" s="31" t="s">
        <v>243</v>
      </c>
      <c r="E12" s="31" t="s">
        <v>274</v>
      </c>
      <c r="F12" s="53" t="s">
        <v>18</v>
      </c>
      <c r="G12" s="53" t="s">
        <v>18</v>
      </c>
      <c r="H12" s="31" t="s">
        <v>244</v>
      </c>
      <c r="I12" s="31" t="s">
        <v>54</v>
      </c>
      <c r="J12" s="31" t="s">
        <v>62</v>
      </c>
      <c r="K12" s="31" t="s">
        <v>245</v>
      </c>
      <c r="L12" s="34" t="s">
        <v>249</v>
      </c>
      <c r="M12" s="34" t="s">
        <v>246</v>
      </c>
      <c r="N12" s="34" t="s">
        <v>250</v>
      </c>
      <c r="O12" s="32">
        <v>2</v>
      </c>
      <c r="P12" s="17">
        <v>2</v>
      </c>
      <c r="Q12" s="16">
        <v>2</v>
      </c>
      <c r="R12" s="17">
        <v>2</v>
      </c>
      <c r="S12" s="16">
        <f>O12*Q12</f>
        <v>4</v>
      </c>
      <c r="T12" s="17">
        <f>P12*R12</f>
        <v>4</v>
      </c>
      <c r="U12" s="16" t="str">
        <f>IF(S12&gt;=24,"Muy Alto",IF(S12&gt;=10,"Alto",IF(S12&gt;=6,"Medio",IF(S12&gt;=0,"Bajo"))))</f>
        <v>Bajo</v>
      </c>
      <c r="V12" s="17" t="str">
        <f>IF(T12&gt;=24,"Muy Alto",IF(T12&gt;=10,"Alto",IF(T12&gt;=6,"Medio",IF(T12&gt;=0,"Bajo"))))</f>
        <v>Bajo</v>
      </c>
      <c r="W12" s="16">
        <v>25</v>
      </c>
      <c r="X12" s="17">
        <v>25</v>
      </c>
      <c r="Y12" s="16">
        <f>S12*W12</f>
        <v>100</v>
      </c>
      <c r="Z12" s="17">
        <f>T12*X12</f>
        <v>100</v>
      </c>
      <c r="AA12" s="16" t="str">
        <f>IF(Y12&gt;=600,"I",IF(Y12&gt;=150,"II",IF(Y12&gt;=40,"III",IF(Y12&gt;=0,"IV"))))</f>
        <v>III</v>
      </c>
      <c r="AB12" s="17" t="str">
        <f>IF(Z12&gt;=600,"I",IF(Z12&gt;=150,"II",IF(Z12&gt;=40,"III",IF(Z12&gt;=0,"IV"))))</f>
        <v>III</v>
      </c>
      <c r="AC12" s="55" t="str">
        <f>IF(Y12&gt;=600,"NO Aceptable",IF(Y12&gt;=150,"Aceptable con control",IF(Y12&gt;=40,"Mejorable",IF(Y12&gt;0,"Aceptable",IF(Y12=0,"Falta Valorar")))))</f>
        <v>Mejorable</v>
      </c>
      <c r="AD12" s="17" t="str">
        <f>IF(Z12&gt;=600,"NO Aceptable",IF(Z12&gt;=150,"Aceptable con control",IF(Z12&gt;=40,"Mejorable",IF(Z12&gt;0,"Aceptable",IF(Z12=0,"Falta Valorar")))))</f>
        <v>Mejorable</v>
      </c>
      <c r="AE12" s="56">
        <v>35</v>
      </c>
      <c r="AF12" s="53">
        <v>1</v>
      </c>
      <c r="AG12" s="31" t="s">
        <v>148</v>
      </c>
      <c r="AH12" s="31" t="s">
        <v>247</v>
      </c>
      <c r="AI12" s="35" t="s">
        <v>142</v>
      </c>
      <c r="AJ12" s="35" t="s">
        <v>142</v>
      </c>
      <c r="AK12" s="34" t="s">
        <v>251</v>
      </c>
      <c r="AL12" s="37" t="s">
        <v>248</v>
      </c>
      <c r="AM12" s="35" t="s">
        <v>142</v>
      </c>
      <c r="AN12" s="4"/>
      <c r="AO12" s="4"/>
      <c r="AP12" s="4"/>
      <c r="AQ12" s="4"/>
      <c r="AR12" s="4"/>
      <c r="AS12" s="4"/>
      <c r="AT12" s="4"/>
      <c r="AU12" s="4"/>
      <c r="AV12" s="4"/>
      <c r="AW12" s="4"/>
      <c r="AX12" s="4"/>
      <c r="AY12" s="4"/>
      <c r="AZ12" s="4"/>
      <c r="BA12" s="31"/>
      <c r="BB12" s="31" t="s">
        <v>146</v>
      </c>
      <c r="BC12" s="31" t="s">
        <v>252</v>
      </c>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row>
    <row r="13" spans="1:165" s="33" customFormat="1" ht="313.5" x14ac:dyDescent="0.25">
      <c r="A13" s="31" t="s">
        <v>157</v>
      </c>
      <c r="B13" s="53">
        <v>3</v>
      </c>
      <c r="C13" s="31" t="s">
        <v>158</v>
      </c>
      <c r="D13" s="31" t="s">
        <v>279</v>
      </c>
      <c r="E13" s="31" t="s">
        <v>278</v>
      </c>
      <c r="F13" s="53" t="s">
        <v>18</v>
      </c>
      <c r="G13" s="53" t="s">
        <v>18</v>
      </c>
      <c r="H13" s="36" t="s">
        <v>161</v>
      </c>
      <c r="I13" s="31" t="s">
        <v>21</v>
      </c>
      <c r="J13" s="31" t="s">
        <v>153</v>
      </c>
      <c r="K13" s="31" t="s">
        <v>154</v>
      </c>
      <c r="L13" s="34" t="s">
        <v>282</v>
      </c>
      <c r="M13" s="34" t="s">
        <v>280</v>
      </c>
      <c r="N13" s="36" t="s">
        <v>281</v>
      </c>
      <c r="O13" s="32">
        <v>2</v>
      </c>
      <c r="P13" s="17">
        <v>2</v>
      </c>
      <c r="Q13" s="16">
        <v>1</v>
      </c>
      <c r="R13" s="17">
        <v>1</v>
      </c>
      <c r="S13" s="16">
        <f t="shared" ref="S13:S17" si="35">O13*Q13</f>
        <v>2</v>
      </c>
      <c r="T13" s="17">
        <f t="shared" ref="T13:T17" si="36">P13*R13</f>
        <v>2</v>
      </c>
      <c r="U13" s="16" t="str">
        <f t="shared" ref="U13:U17" si="37">IF(S13&gt;=24,"Muy Alto",IF(S13&gt;=10,"Alto",IF(S13&gt;=6,"Medio",IF(S13&gt;=0,"Bajo"))))</f>
        <v>Bajo</v>
      </c>
      <c r="V13" s="17" t="str">
        <f t="shared" ref="V13:V17" si="38">IF(T13&gt;=24,"Muy Alto",IF(T13&gt;=10,"Alto",IF(T13&gt;=6,"Medio",IF(T13&gt;=0,"Bajo"))))</f>
        <v>Bajo</v>
      </c>
      <c r="W13" s="16">
        <v>60</v>
      </c>
      <c r="X13" s="17">
        <v>60</v>
      </c>
      <c r="Y13" s="16">
        <f t="shared" ref="Y13:Y17" si="39">S13*W13</f>
        <v>120</v>
      </c>
      <c r="Z13" s="17">
        <f t="shared" ref="Z13:Z17" si="40">T13*X13</f>
        <v>120</v>
      </c>
      <c r="AA13" s="16" t="str">
        <f t="shared" ref="AA13:AA17" si="41">IF(Y13&gt;=600,"I",IF(Y13&gt;=150,"II",IF(Y13&gt;=40,"III",IF(Y13&gt;=0,"IV"))))</f>
        <v>III</v>
      </c>
      <c r="AB13" s="17" t="str">
        <f t="shared" ref="AB13:AB17" si="42">IF(Z13&gt;=600,"I",IF(Z13&gt;=150,"II",IF(Z13&gt;=40,"III",IF(Z13&gt;=0,"IV"))))</f>
        <v>III</v>
      </c>
      <c r="AC13" s="16" t="str">
        <f t="shared" ref="AC13:AC17" si="43">IF(Y13&gt;=600,"NO Aceptable",IF(Y13&gt;=150,"Aceptable con control",IF(Y13&gt;=40,"Mejorable",IF(Y13&gt;0,"Aceptable",IF(Y13=0,"Falta Valorar")))))</f>
        <v>Mejorable</v>
      </c>
      <c r="AD13" s="17" t="str">
        <f t="shared" ref="AD13:AD17" si="44">IF(Z13&gt;=600,"NO Aceptable",IF(Z13&gt;=150,"Aceptable con control",IF(Z13&gt;=40,"Mejorable",IF(Z13&gt;0,"Aceptable",IF(Z13=0,"Falta Valorar")))))</f>
        <v>Mejorable</v>
      </c>
      <c r="AE13" s="53">
        <v>10</v>
      </c>
      <c r="AF13" s="53">
        <v>1</v>
      </c>
      <c r="AG13" s="31" t="s">
        <v>155</v>
      </c>
      <c r="AH13" s="31" t="s">
        <v>162</v>
      </c>
      <c r="AI13" s="35" t="s">
        <v>142</v>
      </c>
      <c r="AJ13" s="34" t="s">
        <v>142</v>
      </c>
      <c r="AK13" s="34" t="s">
        <v>156</v>
      </c>
      <c r="AL13" s="37" t="s">
        <v>283</v>
      </c>
      <c r="AM13" s="34" t="s">
        <v>284</v>
      </c>
      <c r="AN13" s="4"/>
      <c r="AO13" s="4"/>
      <c r="AP13" s="4"/>
      <c r="AQ13" s="4"/>
      <c r="AR13" s="4"/>
      <c r="AS13" s="4"/>
      <c r="AT13" s="4"/>
      <c r="AU13" s="4"/>
      <c r="AV13" s="4"/>
      <c r="AW13" s="4"/>
      <c r="AX13" s="4"/>
      <c r="AY13" s="4"/>
      <c r="AZ13" s="4"/>
      <c r="BA13" s="31"/>
      <c r="BB13" s="31" t="s">
        <v>146</v>
      </c>
      <c r="BC13" s="31" t="s">
        <v>165</v>
      </c>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row>
    <row r="14" spans="1:165" s="33" customFormat="1" ht="349.5" customHeight="1" x14ac:dyDescent="0.25">
      <c r="A14" s="31" t="s">
        <v>157</v>
      </c>
      <c r="B14" s="53" t="s">
        <v>166</v>
      </c>
      <c r="C14" s="31" t="s">
        <v>167</v>
      </c>
      <c r="D14" s="31" t="s">
        <v>285</v>
      </c>
      <c r="E14" s="31" t="s">
        <v>278</v>
      </c>
      <c r="F14" s="53" t="s">
        <v>18</v>
      </c>
      <c r="G14" s="53" t="s">
        <v>18</v>
      </c>
      <c r="H14" s="36" t="s">
        <v>176</v>
      </c>
      <c r="I14" s="31" t="s">
        <v>69</v>
      </c>
      <c r="J14" s="31" t="s">
        <v>28</v>
      </c>
      <c r="K14" s="31" t="s">
        <v>168</v>
      </c>
      <c r="L14" s="34" t="s">
        <v>171</v>
      </c>
      <c r="M14" s="34" t="s">
        <v>169</v>
      </c>
      <c r="N14" s="36" t="s">
        <v>170</v>
      </c>
      <c r="O14" s="32">
        <v>6</v>
      </c>
      <c r="P14" s="17">
        <v>6</v>
      </c>
      <c r="Q14" s="16">
        <v>1</v>
      </c>
      <c r="R14" s="17">
        <v>1</v>
      </c>
      <c r="S14" s="16">
        <f t="shared" si="35"/>
        <v>6</v>
      </c>
      <c r="T14" s="17">
        <f t="shared" si="36"/>
        <v>6</v>
      </c>
      <c r="U14" s="16" t="str">
        <f t="shared" si="37"/>
        <v>Medio</v>
      </c>
      <c r="V14" s="17" t="str">
        <f t="shared" si="38"/>
        <v>Medio</v>
      </c>
      <c r="W14" s="16">
        <v>60</v>
      </c>
      <c r="X14" s="17">
        <v>60</v>
      </c>
      <c r="Y14" s="16">
        <f t="shared" si="39"/>
        <v>360</v>
      </c>
      <c r="Z14" s="17">
        <f t="shared" si="40"/>
        <v>360</v>
      </c>
      <c r="AA14" s="16" t="str">
        <f t="shared" si="41"/>
        <v>II</v>
      </c>
      <c r="AB14" s="17" t="str">
        <f t="shared" si="42"/>
        <v>II</v>
      </c>
      <c r="AC14" s="16" t="str">
        <f t="shared" si="43"/>
        <v>Aceptable con control</v>
      </c>
      <c r="AD14" s="17" t="str">
        <f t="shared" si="44"/>
        <v>Aceptable con control</v>
      </c>
      <c r="AE14" s="53">
        <v>10</v>
      </c>
      <c r="AF14" s="53">
        <v>1</v>
      </c>
      <c r="AG14" s="31" t="s">
        <v>168</v>
      </c>
      <c r="AH14" s="31" t="s">
        <v>172</v>
      </c>
      <c r="AI14" s="35" t="s">
        <v>142</v>
      </c>
      <c r="AJ14" s="34" t="s">
        <v>142</v>
      </c>
      <c r="AK14" s="34" t="s">
        <v>174</v>
      </c>
      <c r="AL14" s="37" t="s">
        <v>175</v>
      </c>
      <c r="AM14" s="34" t="s">
        <v>142</v>
      </c>
      <c r="AN14" s="4"/>
      <c r="AO14" s="4"/>
      <c r="AP14" s="4"/>
      <c r="AQ14" s="4"/>
      <c r="AR14" s="4"/>
      <c r="AS14" s="4"/>
      <c r="AT14" s="4"/>
      <c r="AU14" s="4"/>
      <c r="AV14" s="4"/>
      <c r="AW14" s="4"/>
      <c r="AX14" s="4"/>
      <c r="AY14" s="4"/>
      <c r="AZ14" s="4"/>
      <c r="BA14" s="31"/>
      <c r="BB14" s="31" t="s">
        <v>146</v>
      </c>
      <c r="BC14" s="31" t="s">
        <v>142</v>
      </c>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row>
    <row r="15" spans="1:165" s="33" customFormat="1" ht="327" customHeight="1" x14ac:dyDescent="0.25">
      <c r="A15" s="31" t="s">
        <v>157</v>
      </c>
      <c r="B15" s="53" t="s">
        <v>166</v>
      </c>
      <c r="C15" s="31" t="s">
        <v>167</v>
      </c>
      <c r="D15" s="31" t="s">
        <v>285</v>
      </c>
      <c r="E15" s="31" t="s">
        <v>278</v>
      </c>
      <c r="F15" s="53" t="s">
        <v>18</v>
      </c>
      <c r="G15" s="53" t="s">
        <v>18</v>
      </c>
      <c r="H15" s="36" t="s">
        <v>181</v>
      </c>
      <c r="I15" s="31" t="s">
        <v>22</v>
      </c>
      <c r="J15" s="31" t="s">
        <v>177</v>
      </c>
      <c r="K15" s="31" t="s">
        <v>180</v>
      </c>
      <c r="L15" s="34" t="s">
        <v>179</v>
      </c>
      <c r="M15" s="34" t="s">
        <v>178</v>
      </c>
      <c r="N15" s="36" t="s">
        <v>182</v>
      </c>
      <c r="O15" s="32">
        <v>2</v>
      </c>
      <c r="P15" s="17">
        <v>2</v>
      </c>
      <c r="Q15" s="16">
        <v>3</v>
      </c>
      <c r="R15" s="17">
        <v>3</v>
      </c>
      <c r="S15" s="16">
        <f t="shared" si="35"/>
        <v>6</v>
      </c>
      <c r="T15" s="17">
        <f t="shared" si="36"/>
        <v>6</v>
      </c>
      <c r="U15" s="16" t="str">
        <f t="shared" si="37"/>
        <v>Medio</v>
      </c>
      <c r="V15" s="17" t="str">
        <f t="shared" si="38"/>
        <v>Medio</v>
      </c>
      <c r="W15" s="16">
        <v>25</v>
      </c>
      <c r="X15" s="17">
        <v>25</v>
      </c>
      <c r="Y15" s="16">
        <f t="shared" si="39"/>
        <v>150</v>
      </c>
      <c r="Z15" s="17">
        <f t="shared" si="40"/>
        <v>150</v>
      </c>
      <c r="AA15" s="16" t="str">
        <f t="shared" si="41"/>
        <v>II</v>
      </c>
      <c r="AB15" s="17" t="str">
        <f t="shared" si="42"/>
        <v>II</v>
      </c>
      <c r="AC15" s="16" t="str">
        <f t="shared" si="43"/>
        <v>Aceptable con control</v>
      </c>
      <c r="AD15" s="17" t="str">
        <f t="shared" si="44"/>
        <v>Aceptable con control</v>
      </c>
      <c r="AE15" s="53">
        <v>10</v>
      </c>
      <c r="AF15" s="53">
        <v>1</v>
      </c>
      <c r="AG15" s="31" t="s">
        <v>148</v>
      </c>
      <c r="AH15" s="31" t="s">
        <v>172</v>
      </c>
      <c r="AI15" s="35" t="s">
        <v>142</v>
      </c>
      <c r="AJ15" s="34" t="s">
        <v>142</v>
      </c>
      <c r="AK15" s="34" t="s">
        <v>173</v>
      </c>
      <c r="AL15" s="37" t="s">
        <v>183</v>
      </c>
      <c r="AM15" s="34" t="s">
        <v>184</v>
      </c>
      <c r="AN15" s="4"/>
      <c r="AO15" s="4"/>
      <c r="AP15" s="4"/>
      <c r="AQ15" s="4"/>
      <c r="AR15" s="4"/>
      <c r="AS15" s="4"/>
      <c r="AT15" s="4"/>
      <c r="AU15" s="4"/>
      <c r="AV15" s="4"/>
      <c r="AW15" s="4"/>
      <c r="AX15" s="4"/>
      <c r="AY15" s="4"/>
      <c r="AZ15" s="4"/>
      <c r="BA15" s="31"/>
      <c r="BB15" s="31" t="s">
        <v>146</v>
      </c>
      <c r="BC15" s="31" t="s">
        <v>142</v>
      </c>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row>
    <row r="16" spans="1:165" s="33" customFormat="1" ht="409.5" customHeight="1" x14ac:dyDescent="0.25">
      <c r="A16" s="31" t="s">
        <v>157</v>
      </c>
      <c r="B16" s="53" t="s">
        <v>166</v>
      </c>
      <c r="C16" s="31" t="s">
        <v>167</v>
      </c>
      <c r="D16" s="31" t="s">
        <v>285</v>
      </c>
      <c r="E16" s="31" t="s">
        <v>278</v>
      </c>
      <c r="F16" s="53" t="s">
        <v>18</v>
      </c>
      <c r="G16" s="53" t="s">
        <v>18</v>
      </c>
      <c r="H16" s="36" t="s">
        <v>190</v>
      </c>
      <c r="I16" s="31" t="s">
        <v>69</v>
      </c>
      <c r="J16" s="31" t="s">
        <v>27</v>
      </c>
      <c r="K16" s="31" t="s">
        <v>194</v>
      </c>
      <c r="L16" s="34" t="s">
        <v>191</v>
      </c>
      <c r="M16" s="34" t="s">
        <v>192</v>
      </c>
      <c r="N16" s="36" t="s">
        <v>193</v>
      </c>
      <c r="O16" s="32">
        <v>6</v>
      </c>
      <c r="P16" s="17">
        <v>6</v>
      </c>
      <c r="Q16" s="16">
        <v>1</v>
      </c>
      <c r="R16" s="17">
        <v>1</v>
      </c>
      <c r="S16" s="16">
        <f t="shared" si="35"/>
        <v>6</v>
      </c>
      <c r="T16" s="17">
        <f t="shared" si="36"/>
        <v>6</v>
      </c>
      <c r="U16" s="16" t="str">
        <f t="shared" si="37"/>
        <v>Medio</v>
      </c>
      <c r="V16" s="17" t="str">
        <f t="shared" si="38"/>
        <v>Medio</v>
      </c>
      <c r="W16" s="16">
        <v>60</v>
      </c>
      <c r="X16" s="17">
        <v>60</v>
      </c>
      <c r="Y16" s="16">
        <f t="shared" si="39"/>
        <v>360</v>
      </c>
      <c r="Z16" s="17">
        <f t="shared" si="40"/>
        <v>360</v>
      </c>
      <c r="AA16" s="16" t="str">
        <f t="shared" si="41"/>
        <v>II</v>
      </c>
      <c r="AB16" s="17" t="str">
        <f t="shared" si="42"/>
        <v>II</v>
      </c>
      <c r="AC16" s="16" t="str">
        <f t="shared" si="43"/>
        <v>Aceptable con control</v>
      </c>
      <c r="AD16" s="17" t="str">
        <f t="shared" si="44"/>
        <v>Aceptable con control</v>
      </c>
      <c r="AE16" s="53">
        <v>10</v>
      </c>
      <c r="AF16" s="53">
        <v>1</v>
      </c>
      <c r="AG16" s="31" t="s">
        <v>195</v>
      </c>
      <c r="AH16" s="31" t="s">
        <v>198</v>
      </c>
      <c r="AI16" s="35" t="s">
        <v>142</v>
      </c>
      <c r="AJ16" s="34" t="s">
        <v>142</v>
      </c>
      <c r="AK16" s="34" t="s">
        <v>196</v>
      </c>
      <c r="AL16" s="37" t="s">
        <v>199</v>
      </c>
      <c r="AM16" s="34" t="s">
        <v>197</v>
      </c>
      <c r="AN16" s="4"/>
      <c r="AO16" s="4"/>
      <c r="AP16" s="4"/>
      <c r="AQ16" s="4"/>
      <c r="AR16" s="4"/>
      <c r="AS16" s="4"/>
      <c r="AT16" s="4"/>
      <c r="AU16" s="4"/>
      <c r="AV16" s="4"/>
      <c r="AW16" s="4"/>
      <c r="AX16" s="4"/>
      <c r="AY16" s="4"/>
      <c r="AZ16" s="4"/>
      <c r="BA16" s="31"/>
      <c r="BB16" s="31" t="s">
        <v>146</v>
      </c>
      <c r="BC16" s="31" t="s">
        <v>142</v>
      </c>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row>
    <row r="17" spans="1:165" s="33" customFormat="1" ht="409.5" x14ac:dyDescent="0.25">
      <c r="A17" s="31" t="s">
        <v>157</v>
      </c>
      <c r="B17" s="53" t="s">
        <v>166</v>
      </c>
      <c r="C17" s="31" t="s">
        <v>167</v>
      </c>
      <c r="D17" s="31" t="s">
        <v>286</v>
      </c>
      <c r="E17" s="31" t="s">
        <v>278</v>
      </c>
      <c r="F17" s="53" t="s">
        <v>18</v>
      </c>
      <c r="G17" s="53" t="s">
        <v>18</v>
      </c>
      <c r="H17" s="36" t="s">
        <v>205</v>
      </c>
      <c r="I17" s="31" t="s">
        <v>70</v>
      </c>
      <c r="J17" s="31" t="s">
        <v>203</v>
      </c>
      <c r="K17" s="31" t="s">
        <v>204</v>
      </c>
      <c r="L17" s="34" t="s">
        <v>207</v>
      </c>
      <c r="M17" s="34" t="s">
        <v>208</v>
      </c>
      <c r="N17" s="34" t="s">
        <v>206</v>
      </c>
      <c r="O17" s="32">
        <v>6</v>
      </c>
      <c r="P17" s="17">
        <v>6</v>
      </c>
      <c r="Q17" s="16">
        <v>2</v>
      </c>
      <c r="R17" s="17">
        <v>2</v>
      </c>
      <c r="S17" s="16">
        <f t="shared" si="35"/>
        <v>12</v>
      </c>
      <c r="T17" s="17">
        <f t="shared" si="36"/>
        <v>12</v>
      </c>
      <c r="U17" s="16" t="str">
        <f t="shared" si="37"/>
        <v>Alto</v>
      </c>
      <c r="V17" s="17" t="str">
        <f t="shared" si="38"/>
        <v>Alto</v>
      </c>
      <c r="W17" s="16">
        <v>60</v>
      </c>
      <c r="X17" s="17">
        <v>60</v>
      </c>
      <c r="Y17" s="16">
        <f t="shared" si="39"/>
        <v>720</v>
      </c>
      <c r="Z17" s="17">
        <f t="shared" si="40"/>
        <v>720</v>
      </c>
      <c r="AA17" s="16" t="str">
        <f t="shared" si="41"/>
        <v>I</v>
      </c>
      <c r="AB17" s="17" t="str">
        <f t="shared" si="42"/>
        <v>I</v>
      </c>
      <c r="AC17" s="16" t="str">
        <f t="shared" si="43"/>
        <v>NO Aceptable</v>
      </c>
      <c r="AD17" s="17" t="str">
        <f t="shared" si="44"/>
        <v>NO Aceptable</v>
      </c>
      <c r="AE17" s="53">
        <v>10</v>
      </c>
      <c r="AF17" s="53">
        <v>2</v>
      </c>
      <c r="AG17" s="31" t="s">
        <v>168</v>
      </c>
      <c r="AH17" s="31" t="s">
        <v>209</v>
      </c>
      <c r="AI17" s="35" t="s">
        <v>142</v>
      </c>
      <c r="AJ17" s="34" t="s">
        <v>210</v>
      </c>
      <c r="AK17" s="34" t="s">
        <v>211</v>
      </c>
      <c r="AL17" s="37" t="s">
        <v>212</v>
      </c>
      <c r="AM17" s="34" t="s">
        <v>200</v>
      </c>
      <c r="AN17" s="4"/>
      <c r="AO17" s="4"/>
      <c r="AP17" s="4"/>
      <c r="AQ17" s="4"/>
      <c r="AR17" s="4"/>
      <c r="AS17" s="4"/>
      <c r="AT17" s="4"/>
      <c r="AU17" s="4"/>
      <c r="AV17" s="4"/>
      <c r="AW17" s="4"/>
      <c r="AX17" s="4"/>
      <c r="AY17" s="4"/>
      <c r="AZ17" s="4"/>
      <c r="BA17" s="31"/>
      <c r="BB17" s="31" t="s">
        <v>146</v>
      </c>
      <c r="BC17" s="31" t="s">
        <v>142</v>
      </c>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00"/>
      <c r="FE17" s="100"/>
      <c r="FF17" s="100"/>
      <c r="FG17" s="100"/>
      <c r="FH17" s="100"/>
      <c r="FI17" s="100"/>
    </row>
    <row r="18" spans="1:165" s="33" customFormat="1" ht="409.5" x14ac:dyDescent="0.25">
      <c r="A18" s="31" t="s">
        <v>157</v>
      </c>
      <c r="B18" s="53" t="s">
        <v>166</v>
      </c>
      <c r="C18" s="31" t="s">
        <v>167</v>
      </c>
      <c r="D18" s="31" t="s">
        <v>264</v>
      </c>
      <c r="E18" s="31" t="s">
        <v>274</v>
      </c>
      <c r="F18" s="53" t="s">
        <v>19</v>
      </c>
      <c r="G18" s="53" t="s">
        <v>18</v>
      </c>
      <c r="H18" s="31" t="s">
        <v>265</v>
      </c>
      <c r="I18" s="31" t="s">
        <v>22</v>
      </c>
      <c r="J18" s="31" t="s">
        <v>266</v>
      </c>
      <c r="K18" s="31" t="s">
        <v>257</v>
      </c>
      <c r="L18" s="57" t="s">
        <v>267</v>
      </c>
      <c r="M18" s="57" t="s">
        <v>275</v>
      </c>
      <c r="N18" s="57" t="s">
        <v>269</v>
      </c>
      <c r="O18" s="32">
        <v>10</v>
      </c>
      <c r="P18" s="17">
        <v>10</v>
      </c>
      <c r="Q18" s="16">
        <v>4</v>
      </c>
      <c r="R18" s="17">
        <v>4</v>
      </c>
      <c r="S18" s="16">
        <f t="shared" ref="S18:S19" si="45">O18*Q18</f>
        <v>40</v>
      </c>
      <c r="T18" s="17">
        <f t="shared" ref="T18:T19" si="46">P18*R18</f>
        <v>40</v>
      </c>
      <c r="U18" s="16" t="str">
        <f t="shared" ref="U18:U19" si="47">IF(S18&gt;=24,"Muy Alto",IF(S18&gt;=10,"Alto",IF(S18&gt;=6,"Medio",IF(S18&gt;=0,"Bajo"))))</f>
        <v>Muy Alto</v>
      </c>
      <c r="V18" s="17" t="str">
        <f t="shared" ref="V18:V19" si="48">IF(T18&gt;=24,"Muy Alto",IF(T18&gt;=10,"Alto",IF(T18&gt;=6,"Medio",IF(T18&gt;=0,"Bajo"))))</f>
        <v>Muy Alto</v>
      </c>
      <c r="W18" s="16">
        <v>60</v>
      </c>
      <c r="X18" s="17">
        <v>60</v>
      </c>
      <c r="Y18" s="16">
        <f t="shared" ref="Y18:Y19" si="49">S18*W18</f>
        <v>2400</v>
      </c>
      <c r="Z18" s="17">
        <f t="shared" ref="Z18:Z19" si="50">T18*X18</f>
        <v>2400</v>
      </c>
      <c r="AA18" s="16" t="str">
        <f t="shared" ref="AA18:AA19" si="51">IF(Y18&gt;=600,"I",IF(Y18&gt;=150,"II",IF(Y18&gt;=40,"III",IF(Y18&gt;=0,"IV"))))</f>
        <v>I</v>
      </c>
      <c r="AB18" s="17" t="str">
        <f t="shared" ref="AB18:AB19" si="52">IF(Z18&gt;=600,"I",IF(Z18&gt;=150,"II",IF(Z18&gt;=40,"III",IF(Z18&gt;=0,"IV"))))</f>
        <v>I</v>
      </c>
      <c r="AC18" s="16" t="str">
        <f t="shared" ref="AC18:AC19" si="53">IF(Y18&gt;=600,"NO Aceptable",IF(Y18&gt;=150,"Aceptable con control",IF(Y18&gt;=40,"Mejorable",IF(Y18&gt;0,"Aceptable",IF(Y18=0,"Falta Valorar")))))</f>
        <v>NO Aceptable</v>
      </c>
      <c r="AD18" s="17" t="str">
        <f t="shared" ref="AD18:AD19" si="54">IF(Z18&gt;=600,"NO Aceptable",IF(Z18&gt;=150,"Aceptable con control",IF(Z18&gt;=40,"Mejorable",IF(Z18&gt;0,"Aceptable",IF(Z18=0,"Falta Valorar")))))</f>
        <v>NO Aceptable</v>
      </c>
      <c r="AE18" s="53">
        <v>45</v>
      </c>
      <c r="AF18" s="53">
        <v>2</v>
      </c>
      <c r="AG18" s="53" t="s">
        <v>259</v>
      </c>
      <c r="AH18" s="31" t="s">
        <v>260</v>
      </c>
      <c r="AI18" s="58" t="s">
        <v>142</v>
      </c>
      <c r="AJ18" s="58" t="s">
        <v>142</v>
      </c>
      <c r="AK18" s="57" t="s">
        <v>270</v>
      </c>
      <c r="AL18" s="57" t="s">
        <v>276</v>
      </c>
      <c r="AM18" s="59" t="s">
        <v>262</v>
      </c>
      <c r="AN18" s="4"/>
      <c r="AO18" s="4"/>
      <c r="AP18" s="4"/>
      <c r="AQ18" s="4"/>
      <c r="AR18" s="4"/>
      <c r="AS18" s="4"/>
      <c r="AT18" s="4"/>
      <c r="AU18" s="4"/>
      <c r="AV18" s="4"/>
      <c r="AW18" s="4"/>
      <c r="AX18" s="4"/>
      <c r="AY18" s="4"/>
      <c r="AZ18" s="4"/>
      <c r="BA18" s="31"/>
      <c r="BB18" s="31" t="s">
        <v>146</v>
      </c>
      <c r="BC18" s="60" t="s">
        <v>273</v>
      </c>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00"/>
      <c r="FE18" s="100"/>
      <c r="FF18" s="100"/>
      <c r="FG18" s="100"/>
      <c r="FH18" s="100"/>
      <c r="FI18" s="100"/>
    </row>
    <row r="19" spans="1:165" s="33" customFormat="1" ht="409.5" x14ac:dyDescent="0.25">
      <c r="A19" s="31" t="s">
        <v>157</v>
      </c>
      <c r="B19" s="53" t="s">
        <v>166</v>
      </c>
      <c r="C19" s="31" t="s">
        <v>167</v>
      </c>
      <c r="D19" s="31" t="s">
        <v>253</v>
      </c>
      <c r="E19" s="31" t="s">
        <v>274</v>
      </c>
      <c r="F19" s="53" t="s">
        <v>19</v>
      </c>
      <c r="G19" s="53" t="s">
        <v>18</v>
      </c>
      <c r="H19" s="31" t="s">
        <v>254</v>
      </c>
      <c r="I19" s="31" t="s">
        <v>255</v>
      </c>
      <c r="J19" s="31" t="s">
        <v>256</v>
      </c>
      <c r="K19" s="31" t="s">
        <v>257</v>
      </c>
      <c r="L19" s="57" t="s">
        <v>267</v>
      </c>
      <c r="M19" s="57" t="s">
        <v>268</v>
      </c>
      <c r="N19" s="57" t="s">
        <v>258</v>
      </c>
      <c r="O19" s="32">
        <v>6</v>
      </c>
      <c r="P19" s="17">
        <v>6</v>
      </c>
      <c r="Q19" s="16">
        <v>4</v>
      </c>
      <c r="R19" s="17">
        <v>4</v>
      </c>
      <c r="S19" s="16">
        <f t="shared" si="45"/>
        <v>24</v>
      </c>
      <c r="T19" s="17">
        <f t="shared" si="46"/>
        <v>24</v>
      </c>
      <c r="U19" s="16" t="str">
        <f t="shared" si="47"/>
        <v>Muy Alto</v>
      </c>
      <c r="V19" s="17" t="str">
        <f t="shared" si="48"/>
        <v>Muy Alto</v>
      </c>
      <c r="W19" s="16">
        <v>60</v>
      </c>
      <c r="X19" s="17">
        <v>60</v>
      </c>
      <c r="Y19" s="16">
        <f t="shared" si="49"/>
        <v>1440</v>
      </c>
      <c r="Z19" s="17">
        <f t="shared" si="50"/>
        <v>1440</v>
      </c>
      <c r="AA19" s="16" t="str">
        <f t="shared" si="51"/>
        <v>I</v>
      </c>
      <c r="AB19" s="17" t="str">
        <f t="shared" si="52"/>
        <v>I</v>
      </c>
      <c r="AC19" s="16" t="str">
        <f t="shared" si="53"/>
        <v>NO Aceptable</v>
      </c>
      <c r="AD19" s="17" t="str">
        <f t="shared" si="54"/>
        <v>NO Aceptable</v>
      </c>
      <c r="AE19" s="53">
        <v>45</v>
      </c>
      <c r="AF19" s="53">
        <v>7</v>
      </c>
      <c r="AG19" s="53" t="s">
        <v>259</v>
      </c>
      <c r="AH19" s="31" t="s">
        <v>260</v>
      </c>
      <c r="AI19" s="58" t="s">
        <v>142</v>
      </c>
      <c r="AJ19" s="58" t="s">
        <v>142</v>
      </c>
      <c r="AK19" s="57" t="s">
        <v>261</v>
      </c>
      <c r="AL19" s="57" t="s">
        <v>277</v>
      </c>
      <c r="AM19" s="59" t="s">
        <v>262</v>
      </c>
      <c r="AN19" s="4"/>
      <c r="AO19" s="4"/>
      <c r="AP19" s="4"/>
      <c r="AQ19" s="4"/>
      <c r="AR19" s="4"/>
      <c r="AS19" s="4"/>
      <c r="AT19" s="4"/>
      <c r="AU19" s="4"/>
      <c r="AV19" s="4"/>
      <c r="AW19" s="4"/>
      <c r="AX19" s="4"/>
      <c r="AY19" s="4"/>
      <c r="AZ19" s="4"/>
      <c r="BA19" s="31"/>
      <c r="BB19" s="31" t="s">
        <v>146</v>
      </c>
      <c r="BC19" s="60" t="s">
        <v>263</v>
      </c>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row>
    <row r="20" spans="1:165" ht="15" thickBot="1" x14ac:dyDescent="0.3"/>
    <row r="21" spans="1:165" ht="18.75" customHeight="1" thickBot="1" x14ac:dyDescent="0.3">
      <c r="A21" s="43" t="s">
        <v>185</v>
      </c>
      <c r="B21" s="46" t="s">
        <v>149</v>
      </c>
      <c r="C21" s="44"/>
      <c r="D21" s="61" t="s">
        <v>272</v>
      </c>
      <c r="E21" s="62"/>
      <c r="F21" s="62"/>
      <c r="G21" s="62"/>
      <c r="H21" s="63"/>
    </row>
    <row r="22" spans="1:165" ht="18.75" customHeight="1" x14ac:dyDescent="0.25">
      <c r="A22" s="47" t="s">
        <v>186</v>
      </c>
      <c r="B22" s="45">
        <v>1</v>
      </c>
      <c r="C22" s="39"/>
      <c r="D22" s="64"/>
      <c r="E22" s="65"/>
      <c r="F22" s="65"/>
      <c r="G22" s="65"/>
      <c r="H22" s="66"/>
    </row>
    <row r="23" spans="1:165" ht="18.75" customHeight="1" x14ac:dyDescent="0.25">
      <c r="A23" s="47" t="s">
        <v>187</v>
      </c>
      <c r="B23" s="42">
        <v>2</v>
      </c>
      <c r="C23" s="39"/>
      <c r="D23" s="64"/>
      <c r="E23" s="65"/>
      <c r="F23" s="65"/>
      <c r="G23" s="65"/>
      <c r="H23" s="66"/>
    </row>
    <row r="24" spans="1:165" ht="18.75" customHeight="1" thickBot="1" x14ac:dyDescent="0.3">
      <c r="A24" s="41" t="s">
        <v>188</v>
      </c>
      <c r="B24" s="42">
        <v>10</v>
      </c>
      <c r="C24" s="39"/>
      <c r="D24" s="64"/>
      <c r="E24" s="65"/>
      <c r="F24" s="65"/>
      <c r="G24" s="65"/>
      <c r="H24" s="66"/>
    </row>
    <row r="25" spans="1:165" ht="18.75" customHeight="1" thickBot="1" x14ac:dyDescent="0.3">
      <c r="A25" s="43" t="s">
        <v>185</v>
      </c>
      <c r="B25" s="46">
        <f>SUM(B22:B24)</f>
        <v>13</v>
      </c>
      <c r="C25" s="44"/>
      <c r="D25" s="64"/>
      <c r="E25" s="65"/>
      <c r="F25" s="65"/>
      <c r="G25" s="65"/>
      <c r="H25" s="66"/>
    </row>
    <row r="26" spans="1:165" ht="18.75" customHeight="1" x14ac:dyDescent="0.25">
      <c r="A26" s="49" t="s">
        <v>189</v>
      </c>
      <c r="B26" s="48">
        <v>30</v>
      </c>
      <c r="D26" s="64"/>
      <c r="E26" s="65"/>
      <c r="F26" s="65"/>
      <c r="G26" s="65"/>
      <c r="H26" s="66"/>
    </row>
    <row r="27" spans="1:165" ht="18.75" customHeight="1" x14ac:dyDescent="0.25">
      <c r="A27" s="49" t="s">
        <v>150</v>
      </c>
      <c r="B27" s="48">
        <v>1</v>
      </c>
      <c r="D27" s="64"/>
      <c r="E27" s="65"/>
      <c r="F27" s="65"/>
      <c r="G27" s="65"/>
      <c r="H27" s="66"/>
    </row>
    <row r="28" spans="1:165" ht="18.75" customHeight="1" thickBot="1" x14ac:dyDescent="0.3">
      <c r="A28" s="49" t="s">
        <v>151</v>
      </c>
      <c r="B28" s="48">
        <v>1</v>
      </c>
      <c r="D28" s="64"/>
      <c r="E28" s="65"/>
      <c r="F28" s="65"/>
      <c r="G28" s="65"/>
      <c r="H28" s="66"/>
    </row>
    <row r="29" spans="1:165" ht="18.75" customHeight="1" thickBot="1" x14ac:dyDescent="0.3">
      <c r="A29" s="43" t="s">
        <v>271</v>
      </c>
      <c r="B29" s="46">
        <f>SUM(B25:B28)</f>
        <v>45</v>
      </c>
      <c r="D29" s="67"/>
      <c r="E29" s="68"/>
      <c r="F29" s="68"/>
      <c r="G29" s="68"/>
      <c r="H29" s="69"/>
    </row>
    <row r="31" spans="1:165" s="99" customFormat="1" x14ac:dyDescent="0.25"/>
    <row r="32" spans="1:165" s="99" customFormat="1" x14ac:dyDescent="0.25"/>
    <row r="33" s="99" customFormat="1" x14ac:dyDescent="0.25"/>
    <row r="34" s="99" customFormat="1" x14ac:dyDescent="0.25"/>
    <row r="35" s="99" customFormat="1" x14ac:dyDescent="0.25"/>
    <row r="36" s="99" customFormat="1" x14ac:dyDescent="0.25"/>
    <row r="37" s="99" customFormat="1" x14ac:dyDescent="0.25"/>
    <row r="38" s="99" customFormat="1" x14ac:dyDescent="0.25"/>
    <row r="39" s="99" customFormat="1" x14ac:dyDescent="0.25"/>
    <row r="40" s="99" customFormat="1" x14ac:dyDescent="0.25"/>
    <row r="41" s="99" customFormat="1" x14ac:dyDescent="0.25"/>
    <row r="42" s="99" customFormat="1" x14ac:dyDescent="0.25"/>
    <row r="43" s="99" customFormat="1" x14ac:dyDescent="0.25"/>
    <row r="44" s="99" customFormat="1" x14ac:dyDescent="0.25"/>
    <row r="45" s="99" customFormat="1" x14ac:dyDescent="0.25"/>
    <row r="46" s="99" customFormat="1" x14ac:dyDescent="0.25"/>
    <row r="47" s="99" customFormat="1" x14ac:dyDescent="0.25"/>
    <row r="48" s="99" customFormat="1" x14ac:dyDescent="0.25"/>
    <row r="49" s="99" customFormat="1" x14ac:dyDescent="0.25"/>
    <row r="50" s="99" customFormat="1" x14ac:dyDescent="0.25"/>
    <row r="51" s="99" customFormat="1" x14ac:dyDescent="0.25"/>
    <row r="52" s="99" customFormat="1" x14ac:dyDescent="0.25"/>
    <row r="53" s="99" customFormat="1" x14ac:dyDescent="0.25"/>
    <row r="54" s="99" customFormat="1" x14ac:dyDescent="0.25"/>
    <row r="55" s="99" customFormat="1" x14ac:dyDescent="0.25"/>
    <row r="56" s="99" customFormat="1" x14ac:dyDescent="0.25"/>
    <row r="57" s="99" customFormat="1" x14ac:dyDescent="0.25"/>
    <row r="58" s="99" customFormat="1" x14ac:dyDescent="0.25"/>
    <row r="59" s="99" customFormat="1" x14ac:dyDescent="0.25"/>
    <row r="60" s="99" customFormat="1" x14ac:dyDescent="0.25"/>
    <row r="61" s="99" customFormat="1" x14ac:dyDescent="0.25"/>
    <row r="62" s="99" customFormat="1" x14ac:dyDescent="0.25"/>
    <row r="63" s="99" customFormat="1" x14ac:dyDescent="0.25"/>
    <row r="64" s="99" customFormat="1" x14ac:dyDescent="0.25"/>
    <row r="65" s="99" customFormat="1" x14ac:dyDescent="0.25"/>
    <row r="66" s="99" customFormat="1" x14ac:dyDescent="0.25"/>
    <row r="67" s="99" customFormat="1" x14ac:dyDescent="0.25"/>
    <row r="68" s="99" customFormat="1" x14ac:dyDescent="0.25"/>
    <row r="69" s="99" customFormat="1" x14ac:dyDescent="0.25"/>
    <row r="70" s="99" customFormat="1" x14ac:dyDescent="0.25"/>
    <row r="71" s="99" customFormat="1" x14ac:dyDescent="0.25"/>
    <row r="72" s="99" customFormat="1" x14ac:dyDescent="0.25"/>
    <row r="73" s="99" customFormat="1" x14ac:dyDescent="0.25"/>
    <row r="74" s="99" customFormat="1" x14ac:dyDescent="0.25"/>
    <row r="75" s="99" customFormat="1" x14ac:dyDescent="0.25"/>
    <row r="76" s="99" customFormat="1" x14ac:dyDescent="0.25"/>
    <row r="77" s="99" customFormat="1" x14ac:dyDescent="0.25"/>
    <row r="78" s="99" customFormat="1" x14ac:dyDescent="0.25"/>
    <row r="79" s="99" customFormat="1" x14ac:dyDescent="0.25"/>
    <row r="80" s="99" customFormat="1" x14ac:dyDescent="0.25"/>
    <row r="81" s="99" customFormat="1" x14ac:dyDescent="0.25"/>
    <row r="82" s="99" customFormat="1" x14ac:dyDescent="0.25"/>
    <row r="83" s="99" customFormat="1" x14ac:dyDescent="0.25"/>
    <row r="84" s="99" customFormat="1" x14ac:dyDescent="0.25"/>
    <row r="85" s="99" customFormat="1" x14ac:dyDescent="0.25"/>
    <row r="86" s="99" customFormat="1" x14ac:dyDescent="0.25"/>
    <row r="87" s="99" customFormat="1" x14ac:dyDescent="0.25"/>
    <row r="88" s="99" customFormat="1" x14ac:dyDescent="0.25"/>
    <row r="89" s="99" customFormat="1" x14ac:dyDescent="0.25"/>
    <row r="90" s="99" customFormat="1" x14ac:dyDescent="0.25"/>
    <row r="91" s="99" customFormat="1" x14ac:dyDescent="0.25"/>
    <row r="92" s="99" customFormat="1" x14ac:dyDescent="0.25"/>
    <row r="93" s="99" customFormat="1" x14ac:dyDescent="0.25"/>
    <row r="94" s="99" customFormat="1" x14ac:dyDescent="0.25"/>
    <row r="95" s="99" customFormat="1" x14ac:dyDescent="0.25"/>
    <row r="96" s="99" customFormat="1" x14ac:dyDescent="0.25"/>
    <row r="97" s="99" customFormat="1" x14ac:dyDescent="0.25"/>
    <row r="98" s="99" customFormat="1" x14ac:dyDescent="0.25"/>
    <row r="99" s="99" customFormat="1" x14ac:dyDescent="0.25"/>
    <row r="100" s="99" customFormat="1" x14ac:dyDescent="0.25"/>
    <row r="101" s="99" customFormat="1" x14ac:dyDescent="0.25"/>
    <row r="102" s="99" customFormat="1" x14ac:dyDescent="0.25"/>
    <row r="103" s="99" customFormat="1" x14ac:dyDescent="0.25"/>
    <row r="104" s="99" customFormat="1" x14ac:dyDescent="0.25"/>
    <row r="105" s="99" customFormat="1" x14ac:dyDescent="0.25"/>
    <row r="106" s="99" customFormat="1" x14ac:dyDescent="0.25"/>
    <row r="107" s="99" customFormat="1" x14ac:dyDescent="0.25"/>
    <row r="108" s="99" customFormat="1" x14ac:dyDescent="0.25"/>
    <row r="109" s="99" customFormat="1" x14ac:dyDescent="0.25"/>
    <row r="110" s="99" customFormat="1" x14ac:dyDescent="0.25"/>
    <row r="111" s="99" customFormat="1" x14ac:dyDescent="0.25"/>
    <row r="112" s="99" customFormat="1" x14ac:dyDescent="0.25"/>
    <row r="113" s="99" customFormat="1" x14ac:dyDescent="0.25"/>
    <row r="114" s="99" customFormat="1" x14ac:dyDescent="0.25"/>
    <row r="115" s="99" customFormat="1" x14ac:dyDescent="0.25"/>
    <row r="116" s="99" customFormat="1" x14ac:dyDescent="0.25"/>
    <row r="117" s="99" customFormat="1" x14ac:dyDescent="0.25"/>
    <row r="118" s="99" customFormat="1" x14ac:dyDescent="0.25"/>
    <row r="119" s="99" customFormat="1" x14ac:dyDescent="0.25"/>
    <row r="120" s="99" customFormat="1" x14ac:dyDescent="0.25"/>
    <row r="121" s="99" customFormat="1" x14ac:dyDescent="0.25"/>
    <row r="122" s="99" customFormat="1" x14ac:dyDescent="0.25"/>
    <row r="123" s="99" customFormat="1" x14ac:dyDescent="0.25"/>
    <row r="124" s="99" customFormat="1" x14ac:dyDescent="0.25"/>
    <row r="125" s="99" customFormat="1" x14ac:dyDescent="0.25"/>
    <row r="126" s="99" customFormat="1" x14ac:dyDescent="0.25"/>
    <row r="127" s="99" customFormat="1" x14ac:dyDescent="0.25"/>
    <row r="128" s="99" customFormat="1" x14ac:dyDescent="0.25"/>
    <row r="129" s="99" customFormat="1" x14ac:dyDescent="0.25"/>
    <row r="130" s="99" customFormat="1" x14ac:dyDescent="0.25"/>
    <row r="131" s="99" customFormat="1" x14ac:dyDescent="0.25"/>
    <row r="132" s="99" customFormat="1" x14ac:dyDescent="0.25"/>
    <row r="133" s="99" customFormat="1" x14ac:dyDescent="0.25"/>
    <row r="134" s="99" customFormat="1" x14ac:dyDescent="0.25"/>
    <row r="135" s="99" customFormat="1" x14ac:dyDescent="0.25"/>
    <row r="136" s="99" customFormat="1" x14ac:dyDescent="0.25"/>
    <row r="137" s="99" customFormat="1" x14ac:dyDescent="0.25"/>
    <row r="138" s="99" customFormat="1" x14ac:dyDescent="0.25"/>
    <row r="139" s="99" customFormat="1" x14ac:dyDescent="0.25"/>
    <row r="140" s="99" customFormat="1" x14ac:dyDescent="0.25"/>
    <row r="141" s="99" customFormat="1" x14ac:dyDescent="0.25"/>
    <row r="142" s="99" customFormat="1" x14ac:dyDescent="0.25"/>
    <row r="143" s="99" customFormat="1" x14ac:dyDescent="0.25"/>
    <row r="144" s="99" customFormat="1" x14ac:dyDescent="0.25"/>
    <row r="145" s="99" customFormat="1" x14ac:dyDescent="0.25"/>
    <row r="146" s="99" customFormat="1" x14ac:dyDescent="0.25"/>
    <row r="147" s="99" customFormat="1" x14ac:dyDescent="0.25"/>
    <row r="148" s="99" customFormat="1" x14ac:dyDescent="0.25"/>
    <row r="149" s="99" customFormat="1" x14ac:dyDescent="0.25"/>
    <row r="150" s="99" customFormat="1" x14ac:dyDescent="0.25"/>
    <row r="151" s="99" customFormat="1" x14ac:dyDescent="0.25"/>
    <row r="152" s="99" customFormat="1" x14ac:dyDescent="0.25"/>
    <row r="153" s="99" customFormat="1" x14ac:dyDescent="0.25"/>
    <row r="154" s="99" customFormat="1" x14ac:dyDescent="0.25"/>
    <row r="155" s="99" customFormat="1" x14ac:dyDescent="0.25"/>
    <row r="156" s="99" customFormat="1" x14ac:dyDescent="0.25"/>
    <row r="157" s="99" customFormat="1" x14ac:dyDescent="0.25"/>
    <row r="158" s="99" customFormat="1" x14ac:dyDescent="0.25"/>
    <row r="159" s="99" customFormat="1" x14ac:dyDescent="0.25"/>
    <row r="160" s="99" customFormat="1" x14ac:dyDescent="0.25"/>
    <row r="161" s="99" customFormat="1" x14ac:dyDescent="0.25"/>
    <row r="162" s="99" customFormat="1" x14ac:dyDescent="0.25"/>
    <row r="163" s="99" customFormat="1" x14ac:dyDescent="0.25"/>
    <row r="164" s="99" customFormat="1" x14ac:dyDescent="0.25"/>
    <row r="165" s="99" customFormat="1" x14ac:dyDescent="0.25"/>
    <row r="166" s="99" customFormat="1" x14ac:dyDescent="0.25"/>
    <row r="167" s="99" customFormat="1" x14ac:dyDescent="0.25"/>
    <row r="168" s="99" customFormat="1" x14ac:dyDescent="0.25"/>
    <row r="169" s="99" customFormat="1" x14ac:dyDescent="0.25"/>
    <row r="170" s="99" customFormat="1" x14ac:dyDescent="0.25"/>
    <row r="171" s="99" customFormat="1" x14ac:dyDescent="0.25"/>
    <row r="172" s="99" customFormat="1" x14ac:dyDescent="0.25"/>
    <row r="173" s="99" customFormat="1" x14ac:dyDescent="0.25"/>
    <row r="174" s="99" customFormat="1" x14ac:dyDescent="0.25"/>
    <row r="175" s="99" customFormat="1" x14ac:dyDescent="0.25"/>
    <row r="176" s="99" customFormat="1" x14ac:dyDescent="0.25"/>
    <row r="177" s="99" customFormat="1" x14ac:dyDescent="0.25"/>
    <row r="178" s="99" customFormat="1" x14ac:dyDescent="0.25"/>
    <row r="179" s="99" customFormat="1" x14ac:dyDescent="0.25"/>
    <row r="180" s="99" customFormat="1" x14ac:dyDescent="0.25"/>
    <row r="181" s="99" customFormat="1" x14ac:dyDescent="0.25"/>
    <row r="182" s="99" customFormat="1" x14ac:dyDescent="0.25"/>
    <row r="183" s="99" customFormat="1" x14ac:dyDescent="0.25"/>
    <row r="184" s="99" customFormat="1" x14ac:dyDescent="0.25"/>
    <row r="185" s="99" customFormat="1" x14ac:dyDescent="0.25"/>
    <row r="186" s="99" customFormat="1" x14ac:dyDescent="0.25"/>
    <row r="187" s="99" customFormat="1" x14ac:dyDescent="0.25"/>
    <row r="188" s="99" customFormat="1" x14ac:dyDescent="0.25"/>
    <row r="189" s="99" customFormat="1" x14ac:dyDescent="0.25"/>
    <row r="190" s="99" customFormat="1" x14ac:dyDescent="0.25"/>
    <row r="191" s="99" customFormat="1" x14ac:dyDescent="0.25"/>
    <row r="192" s="99" customFormat="1" x14ac:dyDescent="0.25"/>
    <row r="193" s="99" customFormat="1" x14ac:dyDescent="0.25"/>
    <row r="194" s="99" customFormat="1" x14ac:dyDescent="0.25"/>
    <row r="195" s="99" customFormat="1" x14ac:dyDescent="0.25"/>
    <row r="196" s="99" customFormat="1" x14ac:dyDescent="0.25"/>
    <row r="197" s="99" customFormat="1" x14ac:dyDescent="0.25"/>
    <row r="198" s="99" customFormat="1" x14ac:dyDescent="0.25"/>
    <row r="199" s="99" customFormat="1" x14ac:dyDescent="0.25"/>
    <row r="200" s="99" customFormat="1" x14ac:dyDescent="0.25"/>
    <row r="201" s="99" customFormat="1" x14ac:dyDescent="0.25"/>
    <row r="202" s="99" customFormat="1" x14ac:dyDescent="0.25"/>
    <row r="203" s="99" customFormat="1" x14ac:dyDescent="0.25"/>
    <row r="204" s="99" customFormat="1" x14ac:dyDescent="0.25"/>
    <row r="205" s="99" customFormat="1" x14ac:dyDescent="0.25"/>
    <row r="206" s="99" customFormat="1" x14ac:dyDescent="0.25"/>
    <row r="207" s="99" customFormat="1" x14ac:dyDescent="0.25"/>
    <row r="208" s="99" customFormat="1" x14ac:dyDescent="0.25"/>
    <row r="209" s="99" customFormat="1" x14ac:dyDescent="0.25"/>
    <row r="210" s="99" customFormat="1" x14ac:dyDescent="0.25"/>
    <row r="211" s="99" customFormat="1" x14ac:dyDescent="0.25"/>
    <row r="212" s="99" customFormat="1" x14ac:dyDescent="0.25"/>
    <row r="213" s="99" customFormat="1" x14ac:dyDescent="0.25"/>
    <row r="214" s="99" customFormat="1" x14ac:dyDescent="0.25"/>
    <row r="215" s="99" customFormat="1" x14ac:dyDescent="0.25"/>
    <row r="216" s="99" customFormat="1" x14ac:dyDescent="0.25"/>
    <row r="217" s="99" customFormat="1" x14ac:dyDescent="0.25"/>
    <row r="218" s="99" customFormat="1" x14ac:dyDescent="0.25"/>
    <row r="219" s="99" customFormat="1" x14ac:dyDescent="0.25"/>
    <row r="220" s="99" customFormat="1" x14ac:dyDescent="0.25"/>
    <row r="221" s="99" customFormat="1" x14ac:dyDescent="0.25"/>
    <row r="222" s="99" customFormat="1" x14ac:dyDescent="0.25"/>
    <row r="223" s="99" customFormat="1" x14ac:dyDescent="0.25"/>
    <row r="224" s="99" customFormat="1" x14ac:dyDescent="0.25"/>
    <row r="225" s="99" customFormat="1" x14ac:dyDescent="0.25"/>
    <row r="226" s="99" customFormat="1" x14ac:dyDescent="0.25"/>
    <row r="227" s="99" customFormat="1" x14ac:dyDescent="0.25"/>
    <row r="228" s="99" customFormat="1" x14ac:dyDescent="0.25"/>
    <row r="229" s="99" customFormat="1" x14ac:dyDescent="0.25"/>
    <row r="230" s="99" customFormat="1" x14ac:dyDescent="0.25"/>
    <row r="231" s="99" customFormat="1" x14ac:dyDescent="0.25"/>
    <row r="232" s="99" customFormat="1" x14ac:dyDescent="0.25"/>
    <row r="233" s="99" customFormat="1" x14ac:dyDescent="0.25"/>
    <row r="234" s="99" customFormat="1" x14ac:dyDescent="0.25"/>
    <row r="235" s="99" customFormat="1" x14ac:dyDescent="0.25"/>
    <row r="236" s="99" customFormat="1" x14ac:dyDescent="0.25"/>
    <row r="237" s="99" customFormat="1" x14ac:dyDescent="0.25"/>
    <row r="238" s="99" customFormat="1" x14ac:dyDescent="0.25"/>
    <row r="239" s="99" customFormat="1" x14ac:dyDescent="0.25"/>
    <row r="240" s="99" customFormat="1" x14ac:dyDescent="0.25"/>
    <row r="241" s="99" customFormat="1" x14ac:dyDescent="0.25"/>
    <row r="242" s="99" customFormat="1" x14ac:dyDescent="0.25"/>
    <row r="243" s="99" customFormat="1" x14ac:dyDescent="0.25"/>
    <row r="244" s="99" customFormat="1" x14ac:dyDescent="0.25"/>
    <row r="245" s="99" customFormat="1" x14ac:dyDescent="0.25"/>
    <row r="246" s="99" customFormat="1" x14ac:dyDescent="0.25"/>
    <row r="247" s="99" customFormat="1" x14ac:dyDescent="0.25"/>
    <row r="248" s="99" customFormat="1" x14ac:dyDescent="0.25"/>
    <row r="249" s="99" customFormat="1" x14ac:dyDescent="0.25"/>
    <row r="250" s="99" customFormat="1" x14ac:dyDescent="0.25"/>
    <row r="251" s="99" customFormat="1" x14ac:dyDescent="0.25"/>
    <row r="252" s="99" customFormat="1" x14ac:dyDescent="0.25"/>
    <row r="253" s="99" customFormat="1" x14ac:dyDescent="0.25"/>
    <row r="254" s="99" customFormat="1" x14ac:dyDescent="0.25"/>
    <row r="255" s="99" customFormat="1" x14ac:dyDescent="0.25"/>
    <row r="256" s="99" customFormat="1" x14ac:dyDescent="0.25"/>
    <row r="257" s="99" customFormat="1" x14ac:dyDescent="0.25"/>
    <row r="258" s="99" customFormat="1" x14ac:dyDescent="0.25"/>
    <row r="259" s="99" customFormat="1" x14ac:dyDescent="0.25"/>
    <row r="260" s="99" customFormat="1" x14ac:dyDescent="0.25"/>
    <row r="261" s="99" customFormat="1" x14ac:dyDescent="0.25"/>
    <row r="262" s="99" customFormat="1" x14ac:dyDescent="0.25"/>
    <row r="263" s="99" customFormat="1" x14ac:dyDescent="0.25"/>
    <row r="264" s="99" customFormat="1" x14ac:dyDescent="0.25"/>
    <row r="265" s="99" customFormat="1" x14ac:dyDescent="0.25"/>
    <row r="266" s="99" customFormat="1" x14ac:dyDescent="0.25"/>
    <row r="267" s="99" customFormat="1" x14ac:dyDescent="0.25"/>
    <row r="268" s="99" customFormat="1" x14ac:dyDescent="0.25"/>
    <row r="269" s="99" customFormat="1" x14ac:dyDescent="0.25"/>
    <row r="270" s="99" customFormat="1" x14ac:dyDescent="0.25"/>
    <row r="271" s="99" customFormat="1" x14ac:dyDescent="0.25"/>
    <row r="272" s="99" customFormat="1" x14ac:dyDescent="0.25"/>
    <row r="273" s="99" customFormat="1" x14ac:dyDescent="0.25"/>
    <row r="274" s="99" customFormat="1" x14ac:dyDescent="0.25"/>
    <row r="275" s="99" customFormat="1" x14ac:dyDescent="0.25"/>
    <row r="276" s="99" customFormat="1" x14ac:dyDescent="0.25"/>
    <row r="277" s="99" customFormat="1" x14ac:dyDescent="0.25"/>
    <row r="278" s="99" customFormat="1" x14ac:dyDescent="0.25"/>
    <row r="279" s="99" customFormat="1" x14ac:dyDescent="0.25"/>
    <row r="280" s="99" customFormat="1" x14ac:dyDescent="0.25"/>
    <row r="281" s="99" customFormat="1" x14ac:dyDescent="0.25"/>
    <row r="282" s="99" customFormat="1" x14ac:dyDescent="0.25"/>
    <row r="283" s="99" customFormat="1" x14ac:dyDescent="0.25"/>
    <row r="284" s="99" customFormat="1" x14ac:dyDescent="0.25"/>
    <row r="285" s="99" customFormat="1" x14ac:dyDescent="0.25"/>
    <row r="286" s="99" customFormat="1" x14ac:dyDescent="0.25"/>
    <row r="287" s="99" customFormat="1" x14ac:dyDescent="0.25"/>
    <row r="288" s="99" customFormat="1" x14ac:dyDescent="0.25"/>
    <row r="289" s="99" customFormat="1" x14ac:dyDescent="0.25"/>
    <row r="290" s="99" customFormat="1" x14ac:dyDescent="0.25"/>
    <row r="291" s="99" customFormat="1" x14ac:dyDescent="0.25"/>
    <row r="292" s="99" customFormat="1" x14ac:dyDescent="0.25"/>
    <row r="293" s="99" customFormat="1" x14ac:dyDescent="0.25"/>
    <row r="294" s="99" customFormat="1" x14ac:dyDescent="0.25"/>
    <row r="295" s="99" customFormat="1" x14ac:dyDescent="0.25"/>
    <row r="296" s="99" customFormat="1" x14ac:dyDescent="0.25"/>
    <row r="297" s="99" customFormat="1" x14ac:dyDescent="0.25"/>
    <row r="298" s="99" customFormat="1" x14ac:dyDescent="0.25"/>
    <row r="299" s="99" customFormat="1" x14ac:dyDescent="0.25"/>
    <row r="300" s="99" customFormat="1" x14ac:dyDescent="0.25"/>
    <row r="301" s="99" customFormat="1" x14ac:dyDescent="0.25"/>
    <row r="302" s="99" customFormat="1" x14ac:dyDescent="0.25"/>
    <row r="303" s="99" customFormat="1" x14ac:dyDescent="0.25"/>
    <row r="304" s="99" customFormat="1" x14ac:dyDescent="0.25"/>
    <row r="305" s="99" customFormat="1" x14ac:dyDescent="0.25"/>
    <row r="306" s="99" customFormat="1" x14ac:dyDescent="0.25"/>
    <row r="307" s="99" customFormat="1" x14ac:dyDescent="0.25"/>
    <row r="308" s="99" customFormat="1" x14ac:dyDescent="0.25"/>
    <row r="309" s="99" customFormat="1" x14ac:dyDescent="0.25"/>
    <row r="310" s="99" customFormat="1" x14ac:dyDescent="0.25"/>
    <row r="311" s="99" customFormat="1" x14ac:dyDescent="0.25"/>
    <row r="312" s="99" customFormat="1" x14ac:dyDescent="0.25"/>
    <row r="313" s="99" customFormat="1" x14ac:dyDescent="0.25"/>
    <row r="314" s="99" customFormat="1" x14ac:dyDescent="0.25"/>
    <row r="315" s="99" customFormat="1" x14ac:dyDescent="0.25"/>
    <row r="316" s="99" customFormat="1" x14ac:dyDescent="0.25"/>
    <row r="317" s="99" customFormat="1" x14ac:dyDescent="0.25"/>
    <row r="318" s="99" customFormat="1" x14ac:dyDescent="0.25"/>
    <row r="319" s="99" customFormat="1" x14ac:dyDescent="0.25"/>
    <row r="320" s="99" customFormat="1" x14ac:dyDescent="0.25"/>
    <row r="321" s="99" customFormat="1" x14ac:dyDescent="0.25"/>
    <row r="322" s="99" customFormat="1" x14ac:dyDescent="0.25"/>
    <row r="323" s="99" customFormat="1" x14ac:dyDescent="0.25"/>
    <row r="324" s="99" customFormat="1" x14ac:dyDescent="0.25"/>
    <row r="325" s="99" customFormat="1" x14ac:dyDescent="0.25"/>
    <row r="326" s="99" customFormat="1" x14ac:dyDescent="0.25"/>
    <row r="327" s="99" customFormat="1" x14ac:dyDescent="0.25"/>
    <row r="328" s="99" customFormat="1" x14ac:dyDescent="0.25"/>
    <row r="329" s="99" customFormat="1" x14ac:dyDescent="0.25"/>
    <row r="330" s="99" customFormat="1" x14ac:dyDescent="0.25"/>
    <row r="331" s="99" customFormat="1" x14ac:dyDescent="0.25"/>
    <row r="332" s="99" customFormat="1" x14ac:dyDescent="0.25"/>
    <row r="333" s="99" customFormat="1" x14ac:dyDescent="0.25"/>
    <row r="334" s="99" customFormat="1" x14ac:dyDescent="0.25"/>
    <row r="335" s="99" customFormat="1" x14ac:dyDescent="0.25"/>
    <row r="336" s="99" customFormat="1" x14ac:dyDescent="0.25"/>
    <row r="337" s="99" customFormat="1" x14ac:dyDescent="0.25"/>
    <row r="338" s="99" customFormat="1" x14ac:dyDescent="0.25"/>
    <row r="339" s="99" customFormat="1" x14ac:dyDescent="0.25"/>
    <row r="340" s="99" customFormat="1" x14ac:dyDescent="0.25"/>
    <row r="341" s="99" customFormat="1" x14ac:dyDescent="0.25"/>
    <row r="342" s="99" customFormat="1" x14ac:dyDescent="0.25"/>
    <row r="343" s="99" customFormat="1" x14ac:dyDescent="0.25"/>
    <row r="344" s="99" customFormat="1" x14ac:dyDescent="0.25"/>
    <row r="345" s="99" customFormat="1" x14ac:dyDescent="0.25"/>
    <row r="346" s="99" customFormat="1" x14ac:dyDescent="0.25"/>
    <row r="347" s="99" customFormat="1" x14ac:dyDescent="0.25"/>
    <row r="348" s="99" customFormat="1" x14ac:dyDescent="0.25"/>
    <row r="349" s="99" customFormat="1" x14ac:dyDescent="0.25"/>
    <row r="350" s="99" customFormat="1" x14ac:dyDescent="0.25"/>
    <row r="351" s="99" customFormat="1" x14ac:dyDescent="0.25"/>
    <row r="352" s="99" customFormat="1" x14ac:dyDescent="0.25"/>
    <row r="353" s="99" customFormat="1" x14ac:dyDescent="0.25"/>
    <row r="354" s="99" customFormat="1" x14ac:dyDescent="0.25"/>
    <row r="355" s="99" customFormat="1" x14ac:dyDescent="0.25"/>
    <row r="356" s="99" customFormat="1" x14ac:dyDescent="0.25"/>
    <row r="357" s="99" customFormat="1" x14ac:dyDescent="0.25"/>
    <row r="358" s="99" customFormat="1" x14ac:dyDescent="0.25"/>
    <row r="359" s="99" customFormat="1" x14ac:dyDescent="0.25"/>
    <row r="360" s="99" customFormat="1" x14ac:dyDescent="0.25"/>
    <row r="361" s="99" customFormat="1" x14ac:dyDescent="0.25"/>
    <row r="362" s="99" customFormat="1" x14ac:dyDescent="0.25"/>
    <row r="363" s="99" customFormat="1" x14ac:dyDescent="0.25"/>
    <row r="364" s="99" customFormat="1" x14ac:dyDescent="0.25"/>
    <row r="365" s="99" customFormat="1" x14ac:dyDescent="0.25"/>
    <row r="366" s="99" customFormat="1" x14ac:dyDescent="0.25"/>
    <row r="367" s="99" customFormat="1" x14ac:dyDescent="0.25"/>
    <row r="368" s="99" customFormat="1" x14ac:dyDescent="0.25"/>
    <row r="369" s="99" customFormat="1" x14ac:dyDescent="0.25"/>
    <row r="370" s="99" customFormat="1" x14ac:dyDescent="0.25"/>
    <row r="371" s="99" customFormat="1" x14ac:dyDescent="0.25"/>
    <row r="372" s="99" customFormat="1" x14ac:dyDescent="0.25"/>
    <row r="373" s="99" customFormat="1" x14ac:dyDescent="0.25"/>
    <row r="374" s="99" customFormat="1" x14ac:dyDescent="0.25"/>
    <row r="375" s="99" customFormat="1" x14ac:dyDescent="0.25"/>
    <row r="376" s="99" customFormat="1" x14ac:dyDescent="0.25"/>
    <row r="377" s="99" customFormat="1" x14ac:dyDescent="0.25"/>
    <row r="378" s="99" customFormat="1" x14ac:dyDescent="0.25"/>
    <row r="379" s="99" customFormat="1" x14ac:dyDescent="0.25"/>
    <row r="380" s="99" customFormat="1" x14ac:dyDescent="0.25"/>
    <row r="381" s="99" customFormat="1" x14ac:dyDescent="0.25"/>
    <row r="382" s="99" customFormat="1" x14ac:dyDescent="0.25"/>
    <row r="383" s="99" customFormat="1" x14ac:dyDescent="0.25"/>
    <row r="384" s="99" customFormat="1" x14ac:dyDescent="0.25"/>
    <row r="385" s="99" customFormat="1" x14ac:dyDescent="0.25"/>
    <row r="386" s="99" customFormat="1" x14ac:dyDescent="0.25"/>
    <row r="387" s="99" customFormat="1" x14ac:dyDescent="0.25"/>
    <row r="388" s="99" customFormat="1" x14ac:dyDescent="0.25"/>
    <row r="389" s="99" customFormat="1" x14ac:dyDescent="0.25"/>
    <row r="390" s="99" customFormat="1" x14ac:dyDescent="0.25"/>
    <row r="391" s="99" customFormat="1" x14ac:dyDescent="0.25"/>
    <row r="392" s="99" customFormat="1" x14ac:dyDescent="0.25"/>
    <row r="393" s="99" customFormat="1" x14ac:dyDescent="0.25"/>
    <row r="394" s="99" customFormat="1" x14ac:dyDescent="0.25"/>
    <row r="395" s="99" customFormat="1" x14ac:dyDescent="0.25"/>
    <row r="396" s="99" customFormat="1" x14ac:dyDescent="0.25"/>
    <row r="397" s="99" customFormat="1" x14ac:dyDescent="0.25"/>
    <row r="398" s="99" customFormat="1" x14ac:dyDescent="0.25"/>
    <row r="399" s="99" customFormat="1" x14ac:dyDescent="0.25"/>
    <row r="400" s="99" customFormat="1" x14ac:dyDescent="0.25"/>
    <row r="401" s="99" customFormat="1" x14ac:dyDescent="0.25"/>
    <row r="402" s="99" customFormat="1" x14ac:dyDescent="0.25"/>
    <row r="403" s="99" customFormat="1" x14ac:dyDescent="0.25"/>
    <row r="404" s="99" customFormat="1" x14ac:dyDescent="0.25"/>
    <row r="405" s="99" customFormat="1" x14ac:dyDescent="0.25"/>
    <row r="406" s="99" customFormat="1" x14ac:dyDescent="0.25"/>
    <row r="407" s="99" customFormat="1" x14ac:dyDescent="0.25"/>
    <row r="408" s="99" customFormat="1" x14ac:dyDescent="0.25"/>
    <row r="409" s="99" customFormat="1" x14ac:dyDescent="0.25"/>
    <row r="410" s="99" customFormat="1" x14ac:dyDescent="0.25"/>
    <row r="411" s="99" customFormat="1" x14ac:dyDescent="0.25"/>
    <row r="412" s="99" customFormat="1" x14ac:dyDescent="0.25"/>
    <row r="413" s="99" customFormat="1" x14ac:dyDescent="0.25"/>
    <row r="414" s="99" customFormat="1" x14ac:dyDescent="0.25"/>
    <row r="415" s="99" customFormat="1" x14ac:dyDescent="0.25"/>
    <row r="416" s="99" customFormat="1" x14ac:dyDescent="0.25"/>
    <row r="417" s="99" customFormat="1" x14ac:dyDescent="0.25"/>
    <row r="418" s="99" customFormat="1" x14ac:dyDescent="0.25"/>
    <row r="419" s="99" customFormat="1" x14ac:dyDescent="0.25"/>
    <row r="420" s="99" customFormat="1" x14ac:dyDescent="0.25"/>
    <row r="421" s="99" customFormat="1" x14ac:dyDescent="0.25"/>
    <row r="422" s="99" customFormat="1" x14ac:dyDescent="0.25"/>
    <row r="423" s="99" customFormat="1" x14ac:dyDescent="0.25"/>
    <row r="424" s="99" customFormat="1" x14ac:dyDescent="0.25"/>
    <row r="425" s="99" customFormat="1" x14ac:dyDescent="0.25"/>
    <row r="426" s="99" customFormat="1" x14ac:dyDescent="0.25"/>
    <row r="427" s="99" customFormat="1" x14ac:dyDescent="0.25"/>
    <row r="428" s="99" customFormat="1" x14ac:dyDescent="0.25"/>
    <row r="429" s="99" customFormat="1" x14ac:dyDescent="0.25"/>
    <row r="430" s="99" customFormat="1" x14ac:dyDescent="0.25"/>
    <row r="431" s="99" customFormat="1" x14ac:dyDescent="0.25"/>
    <row r="432" s="99" customFormat="1" x14ac:dyDescent="0.25"/>
    <row r="433" s="99" customFormat="1" x14ac:dyDescent="0.25"/>
    <row r="434" s="99" customFormat="1" x14ac:dyDescent="0.25"/>
    <row r="435" s="99" customFormat="1" x14ac:dyDescent="0.25"/>
    <row r="436" s="99" customFormat="1" x14ac:dyDescent="0.25"/>
    <row r="437" s="99" customFormat="1" x14ac:dyDescent="0.25"/>
    <row r="438" s="99" customFormat="1" x14ac:dyDescent="0.25"/>
    <row r="439" s="99" customFormat="1" x14ac:dyDescent="0.25"/>
    <row r="440" s="99" customFormat="1" x14ac:dyDescent="0.25"/>
    <row r="441" s="99" customFormat="1" x14ac:dyDescent="0.25"/>
    <row r="442" s="99" customFormat="1" x14ac:dyDescent="0.25"/>
    <row r="443" s="99" customFormat="1" x14ac:dyDescent="0.25"/>
    <row r="444" s="99" customFormat="1" x14ac:dyDescent="0.25"/>
    <row r="445" s="99" customFormat="1" x14ac:dyDescent="0.25"/>
    <row r="446" s="99" customFormat="1" x14ac:dyDescent="0.25"/>
    <row r="447" s="99" customFormat="1" x14ac:dyDescent="0.25"/>
    <row r="448" s="99" customFormat="1" x14ac:dyDescent="0.25"/>
    <row r="449" s="99" customFormat="1" x14ac:dyDescent="0.25"/>
    <row r="450" s="99" customFormat="1" x14ac:dyDescent="0.25"/>
    <row r="451" s="99" customFormat="1" x14ac:dyDescent="0.25"/>
    <row r="452" s="99" customFormat="1" x14ac:dyDescent="0.25"/>
    <row r="453" s="99" customFormat="1" x14ac:dyDescent="0.25"/>
    <row r="454" s="99" customFormat="1" x14ac:dyDescent="0.25"/>
    <row r="455" s="99" customFormat="1" x14ac:dyDescent="0.25"/>
    <row r="456" s="99" customFormat="1" x14ac:dyDescent="0.25"/>
    <row r="457" s="99" customFormat="1" x14ac:dyDescent="0.25"/>
    <row r="458" s="99" customFormat="1" x14ac:dyDescent="0.25"/>
    <row r="459" s="99" customFormat="1" x14ac:dyDescent="0.25"/>
    <row r="460" s="99" customFormat="1" x14ac:dyDescent="0.25"/>
    <row r="461" s="99" customFormat="1" x14ac:dyDescent="0.25"/>
    <row r="462" s="99" customFormat="1" x14ac:dyDescent="0.25"/>
    <row r="463" s="99" customFormat="1" x14ac:dyDescent="0.25"/>
    <row r="464" s="99" customFormat="1" x14ac:dyDescent="0.25"/>
    <row r="465" s="99" customFormat="1" x14ac:dyDescent="0.25"/>
    <row r="466" s="99" customFormat="1" x14ac:dyDescent="0.25"/>
    <row r="467" s="99" customFormat="1" x14ac:dyDescent="0.25"/>
    <row r="468" s="99" customFormat="1" x14ac:dyDescent="0.25"/>
    <row r="469" s="99" customFormat="1" x14ac:dyDescent="0.25"/>
    <row r="470" s="99" customFormat="1" x14ac:dyDescent="0.25"/>
    <row r="471" s="99" customFormat="1" x14ac:dyDescent="0.25"/>
    <row r="472" s="99" customFormat="1" x14ac:dyDescent="0.25"/>
    <row r="473" s="99" customFormat="1" x14ac:dyDescent="0.25"/>
    <row r="474" s="99" customFormat="1" x14ac:dyDescent="0.25"/>
    <row r="475" s="99" customFormat="1" x14ac:dyDescent="0.25"/>
    <row r="476" s="99" customFormat="1" x14ac:dyDescent="0.25"/>
    <row r="477" s="99" customFormat="1" x14ac:dyDescent="0.25"/>
    <row r="478" s="99" customFormat="1" x14ac:dyDescent="0.25"/>
    <row r="479" s="99" customFormat="1" x14ac:dyDescent="0.25"/>
    <row r="480" s="99" customFormat="1" x14ac:dyDescent="0.25"/>
    <row r="481" s="99" customFormat="1" x14ac:dyDescent="0.25"/>
    <row r="482" s="99" customFormat="1" x14ac:dyDescent="0.25"/>
    <row r="483" s="99" customFormat="1" x14ac:dyDescent="0.25"/>
    <row r="484" s="99" customFormat="1" x14ac:dyDescent="0.25"/>
    <row r="485" s="99" customFormat="1" x14ac:dyDescent="0.25"/>
    <row r="486" s="99" customFormat="1" x14ac:dyDescent="0.25"/>
    <row r="487" s="99" customFormat="1" x14ac:dyDescent="0.25"/>
    <row r="488" s="99" customFormat="1" x14ac:dyDescent="0.25"/>
    <row r="489" s="99" customFormat="1" x14ac:dyDescent="0.25"/>
    <row r="490" s="99" customFormat="1" x14ac:dyDescent="0.25"/>
    <row r="491" s="99" customFormat="1" x14ac:dyDescent="0.25"/>
    <row r="492" s="99" customFormat="1" x14ac:dyDescent="0.25"/>
    <row r="493" s="99" customFormat="1" x14ac:dyDescent="0.25"/>
    <row r="494" s="99" customFormat="1" x14ac:dyDescent="0.25"/>
    <row r="495" s="99" customFormat="1" x14ac:dyDescent="0.25"/>
    <row r="496" s="99" customFormat="1" x14ac:dyDescent="0.25"/>
    <row r="497" s="99" customFormat="1" x14ac:dyDescent="0.25"/>
    <row r="498" s="99" customFormat="1" x14ac:dyDescent="0.25"/>
    <row r="499" s="99" customFormat="1" x14ac:dyDescent="0.25"/>
    <row r="500" s="99" customFormat="1" x14ac:dyDescent="0.25"/>
    <row r="501" s="99" customFormat="1" x14ac:dyDescent="0.25"/>
    <row r="502" s="99" customFormat="1" x14ac:dyDescent="0.25"/>
    <row r="503" s="99" customFormat="1" x14ac:dyDescent="0.25"/>
    <row r="504" s="99" customFormat="1" x14ac:dyDescent="0.25"/>
    <row r="505" s="99" customFormat="1" x14ac:dyDescent="0.25"/>
    <row r="506" s="99" customFormat="1" x14ac:dyDescent="0.25"/>
    <row r="507" s="99" customFormat="1" x14ac:dyDescent="0.25"/>
    <row r="508" s="99" customFormat="1" x14ac:dyDescent="0.25"/>
    <row r="509" s="99" customFormat="1" x14ac:dyDescent="0.25"/>
    <row r="510" s="99" customFormat="1" x14ac:dyDescent="0.25"/>
    <row r="511" s="99" customFormat="1" x14ac:dyDescent="0.25"/>
    <row r="512" s="99" customFormat="1" x14ac:dyDescent="0.25"/>
    <row r="513" s="99" customFormat="1" x14ac:dyDescent="0.25"/>
    <row r="514" s="99" customFormat="1" x14ac:dyDescent="0.25"/>
    <row r="515" s="99" customFormat="1" x14ac:dyDescent="0.25"/>
    <row r="516" s="99" customFormat="1" x14ac:dyDescent="0.25"/>
    <row r="517" s="99" customFormat="1" x14ac:dyDescent="0.25"/>
    <row r="518" s="99" customFormat="1" x14ac:dyDescent="0.25"/>
    <row r="519" s="99" customFormat="1" x14ac:dyDescent="0.25"/>
    <row r="520" s="99" customFormat="1" x14ac:dyDescent="0.25"/>
    <row r="521" s="99" customFormat="1" x14ac:dyDescent="0.25"/>
    <row r="522" s="99" customFormat="1" x14ac:dyDescent="0.25"/>
    <row r="523" s="99" customFormat="1" x14ac:dyDescent="0.25"/>
    <row r="524" s="99" customFormat="1" x14ac:dyDescent="0.25"/>
    <row r="525" s="99" customFormat="1" x14ac:dyDescent="0.25"/>
    <row r="526" s="99" customFormat="1" x14ac:dyDescent="0.25"/>
    <row r="527" s="99" customFormat="1" x14ac:dyDescent="0.25"/>
    <row r="528" s="99" customFormat="1" x14ac:dyDescent="0.25"/>
    <row r="529" s="99" customFormat="1" x14ac:dyDescent="0.25"/>
    <row r="530" s="99" customFormat="1" x14ac:dyDescent="0.25"/>
    <row r="531" s="99" customFormat="1" x14ac:dyDescent="0.25"/>
    <row r="532" s="99" customFormat="1" x14ac:dyDescent="0.25"/>
    <row r="533" s="99" customFormat="1" x14ac:dyDescent="0.25"/>
    <row r="534" s="99" customFormat="1" x14ac:dyDescent="0.25"/>
    <row r="535" s="99" customFormat="1" x14ac:dyDescent="0.25"/>
    <row r="536" s="99" customFormat="1" x14ac:dyDescent="0.25"/>
    <row r="537" s="99" customFormat="1" x14ac:dyDescent="0.25"/>
    <row r="538" s="99" customFormat="1" x14ac:dyDescent="0.25"/>
    <row r="539" s="99" customFormat="1" x14ac:dyDescent="0.25"/>
    <row r="540" s="99" customFormat="1" x14ac:dyDescent="0.25"/>
    <row r="541" s="99" customFormat="1" x14ac:dyDescent="0.25"/>
    <row r="542" s="99" customFormat="1" x14ac:dyDescent="0.25"/>
    <row r="543" s="99" customFormat="1" x14ac:dyDescent="0.25"/>
    <row r="544" s="99" customFormat="1" x14ac:dyDescent="0.25"/>
    <row r="545" s="99" customFormat="1" x14ac:dyDescent="0.25"/>
    <row r="546" s="99" customFormat="1" x14ac:dyDescent="0.25"/>
    <row r="547" s="99" customFormat="1" x14ac:dyDescent="0.25"/>
    <row r="548" s="99" customFormat="1" x14ac:dyDescent="0.25"/>
    <row r="549" s="99" customFormat="1" x14ac:dyDescent="0.25"/>
    <row r="550" s="99" customFormat="1" x14ac:dyDescent="0.25"/>
    <row r="551" s="99" customFormat="1" x14ac:dyDescent="0.25"/>
    <row r="552" s="99" customFormat="1" x14ac:dyDescent="0.25"/>
    <row r="553" s="99" customFormat="1" x14ac:dyDescent="0.25"/>
    <row r="554" s="99" customFormat="1" x14ac:dyDescent="0.25"/>
    <row r="555" s="99" customFormat="1" x14ac:dyDescent="0.25"/>
    <row r="556" s="99" customFormat="1" x14ac:dyDescent="0.25"/>
    <row r="557" s="99" customFormat="1" x14ac:dyDescent="0.25"/>
    <row r="558" s="99" customFormat="1" x14ac:dyDescent="0.25"/>
    <row r="559" s="99" customFormat="1" x14ac:dyDescent="0.25"/>
    <row r="560" s="99" customFormat="1" x14ac:dyDescent="0.25"/>
    <row r="561" s="99" customFormat="1" x14ac:dyDescent="0.25"/>
    <row r="562" s="99" customFormat="1" x14ac:dyDescent="0.25"/>
    <row r="563" s="99" customFormat="1" x14ac:dyDescent="0.25"/>
    <row r="564" s="99" customFormat="1" x14ac:dyDescent="0.25"/>
    <row r="565" s="99" customFormat="1" x14ac:dyDescent="0.25"/>
    <row r="566" s="99" customFormat="1" x14ac:dyDescent="0.25"/>
    <row r="567" s="99" customFormat="1" x14ac:dyDescent="0.25"/>
    <row r="568" s="99" customFormat="1" x14ac:dyDescent="0.25"/>
    <row r="569" s="99" customFormat="1" x14ac:dyDescent="0.25"/>
    <row r="570" s="99" customFormat="1" x14ac:dyDescent="0.25"/>
    <row r="571" s="99" customFormat="1" x14ac:dyDescent="0.25"/>
    <row r="572" s="99" customFormat="1" x14ac:dyDescent="0.25"/>
    <row r="573" s="99" customFormat="1" x14ac:dyDescent="0.25"/>
    <row r="574" s="99" customFormat="1" x14ac:dyDescent="0.25"/>
    <row r="575" s="99" customFormat="1" x14ac:dyDescent="0.25"/>
    <row r="576" s="99" customFormat="1" x14ac:dyDescent="0.25"/>
    <row r="577" s="99" customFormat="1" x14ac:dyDescent="0.25"/>
    <row r="578" s="99" customFormat="1" x14ac:dyDescent="0.25"/>
    <row r="579" s="99" customFormat="1" x14ac:dyDescent="0.25"/>
    <row r="580" s="99" customFormat="1" x14ac:dyDescent="0.25"/>
    <row r="581" s="99" customFormat="1" x14ac:dyDescent="0.25"/>
    <row r="582" s="99" customFormat="1" x14ac:dyDescent="0.25"/>
    <row r="583" s="99" customFormat="1" x14ac:dyDescent="0.25"/>
    <row r="584" s="99" customFormat="1" x14ac:dyDescent="0.25"/>
    <row r="585" s="99" customFormat="1" x14ac:dyDescent="0.25"/>
    <row r="586" s="99" customFormat="1" x14ac:dyDescent="0.25"/>
    <row r="587" s="99" customFormat="1" x14ac:dyDescent="0.25"/>
    <row r="588" s="99" customFormat="1" x14ac:dyDescent="0.25"/>
    <row r="589" s="99" customFormat="1" x14ac:dyDescent="0.25"/>
    <row r="590" s="99" customFormat="1" x14ac:dyDescent="0.25"/>
    <row r="591" s="99" customFormat="1" x14ac:dyDescent="0.25"/>
    <row r="592" s="99" customFormat="1" x14ac:dyDescent="0.25"/>
    <row r="593" s="99" customFormat="1" x14ac:dyDescent="0.25"/>
    <row r="594" s="99" customFormat="1" x14ac:dyDescent="0.25"/>
    <row r="595" s="99" customFormat="1" x14ac:dyDescent="0.25"/>
    <row r="596" s="99" customFormat="1" x14ac:dyDescent="0.25"/>
    <row r="597" s="99" customFormat="1" x14ac:dyDescent="0.25"/>
    <row r="598" s="99" customFormat="1" x14ac:dyDescent="0.25"/>
    <row r="599" s="99" customFormat="1" x14ac:dyDescent="0.25"/>
    <row r="600" s="99" customFormat="1" x14ac:dyDescent="0.25"/>
    <row r="601" s="99" customFormat="1" x14ac:dyDescent="0.25"/>
    <row r="602" s="99" customFormat="1" x14ac:dyDescent="0.25"/>
    <row r="603" s="99" customFormat="1" x14ac:dyDescent="0.25"/>
    <row r="604" s="99" customFormat="1" x14ac:dyDescent="0.25"/>
    <row r="605" s="99" customFormat="1" x14ac:dyDescent="0.25"/>
    <row r="606" s="99" customFormat="1" x14ac:dyDescent="0.25"/>
    <row r="607" s="99" customFormat="1" x14ac:dyDescent="0.25"/>
    <row r="608" s="99" customFormat="1" x14ac:dyDescent="0.25"/>
    <row r="609" s="99" customFormat="1" x14ac:dyDescent="0.25"/>
    <row r="610" s="99" customFormat="1" x14ac:dyDescent="0.25"/>
    <row r="611" s="99" customFormat="1" x14ac:dyDescent="0.25"/>
    <row r="612" s="99" customFormat="1" x14ac:dyDescent="0.25"/>
    <row r="613" s="99" customFormat="1" x14ac:dyDescent="0.25"/>
    <row r="614" s="99" customFormat="1" x14ac:dyDescent="0.25"/>
    <row r="615" s="99" customFormat="1" x14ac:dyDescent="0.25"/>
    <row r="616" s="99" customFormat="1" x14ac:dyDescent="0.25"/>
    <row r="617" s="99" customFormat="1" x14ac:dyDescent="0.25"/>
    <row r="618" s="99" customFormat="1" x14ac:dyDescent="0.25"/>
    <row r="619" s="99" customFormat="1" x14ac:dyDescent="0.25"/>
    <row r="620" s="99" customFormat="1" x14ac:dyDescent="0.25"/>
    <row r="621" s="99" customFormat="1" x14ac:dyDescent="0.25"/>
    <row r="622" s="99" customFormat="1" x14ac:dyDescent="0.25"/>
    <row r="623" s="99" customFormat="1" x14ac:dyDescent="0.25"/>
    <row r="624" s="99" customFormat="1" x14ac:dyDescent="0.25"/>
    <row r="625" s="99" customFormat="1" x14ac:dyDescent="0.25"/>
    <row r="626" s="99" customFormat="1" x14ac:dyDescent="0.25"/>
    <row r="627" s="99" customFormat="1" x14ac:dyDescent="0.25"/>
    <row r="628" s="99" customFormat="1" x14ac:dyDescent="0.25"/>
    <row r="629" s="99" customFormat="1" x14ac:dyDescent="0.25"/>
    <row r="630" s="99" customFormat="1" x14ac:dyDescent="0.25"/>
    <row r="631" s="99" customFormat="1" x14ac:dyDescent="0.25"/>
    <row r="632" s="99" customFormat="1" x14ac:dyDescent="0.25"/>
    <row r="633" s="99" customFormat="1" x14ac:dyDescent="0.25"/>
    <row r="634" s="99" customFormat="1" x14ac:dyDescent="0.25"/>
    <row r="635" s="99" customFormat="1" x14ac:dyDescent="0.25"/>
    <row r="636" s="99" customFormat="1" x14ac:dyDescent="0.25"/>
    <row r="637" s="99" customFormat="1" x14ac:dyDescent="0.25"/>
    <row r="638" s="99" customFormat="1" x14ac:dyDescent="0.25"/>
    <row r="639" s="99" customFormat="1" x14ac:dyDescent="0.25"/>
    <row r="640" s="99" customFormat="1" x14ac:dyDescent="0.25"/>
    <row r="641" s="99" customFormat="1" x14ac:dyDescent="0.25"/>
    <row r="642" s="99" customFormat="1" x14ac:dyDescent="0.25"/>
    <row r="643" s="99" customFormat="1" x14ac:dyDescent="0.25"/>
    <row r="644" s="99" customFormat="1" x14ac:dyDescent="0.25"/>
    <row r="645" s="99" customFormat="1" x14ac:dyDescent="0.25"/>
    <row r="646" s="99" customFormat="1" x14ac:dyDescent="0.25"/>
    <row r="647" s="99" customFormat="1" x14ac:dyDescent="0.25"/>
    <row r="648" s="99" customFormat="1" x14ac:dyDescent="0.25"/>
    <row r="649" s="99" customFormat="1" x14ac:dyDescent="0.25"/>
    <row r="650" s="99" customFormat="1" x14ac:dyDescent="0.25"/>
    <row r="651" s="99" customFormat="1" x14ac:dyDescent="0.25"/>
    <row r="652" s="99" customFormat="1" x14ac:dyDescent="0.25"/>
    <row r="653" s="99" customFormat="1" x14ac:dyDescent="0.25"/>
    <row r="654" s="99" customFormat="1" x14ac:dyDescent="0.25"/>
    <row r="655" s="99" customFormat="1" x14ac:dyDescent="0.25"/>
    <row r="656" s="99" customFormat="1" x14ac:dyDescent="0.25"/>
    <row r="657" s="99" customFormat="1" x14ac:dyDescent="0.25"/>
    <row r="658" s="99" customFormat="1" x14ac:dyDescent="0.25"/>
    <row r="659" s="99" customFormat="1" x14ac:dyDescent="0.25"/>
    <row r="660" s="99" customFormat="1" x14ac:dyDescent="0.25"/>
    <row r="661" s="99" customFormat="1" x14ac:dyDescent="0.25"/>
    <row r="662" s="99" customFormat="1" x14ac:dyDescent="0.25"/>
    <row r="663" s="99" customFormat="1" x14ac:dyDescent="0.25"/>
    <row r="664" s="99" customFormat="1" x14ac:dyDescent="0.25"/>
    <row r="665" s="99" customFormat="1" x14ac:dyDescent="0.25"/>
    <row r="666" s="99" customFormat="1" x14ac:dyDescent="0.25"/>
    <row r="667" s="99" customFormat="1" x14ac:dyDescent="0.25"/>
    <row r="668" s="99" customFormat="1" x14ac:dyDescent="0.25"/>
    <row r="669" s="99" customFormat="1" x14ac:dyDescent="0.25"/>
    <row r="670" s="99" customFormat="1" x14ac:dyDescent="0.25"/>
    <row r="671" s="99" customFormat="1" x14ac:dyDescent="0.25"/>
    <row r="672" s="99" customFormat="1" x14ac:dyDescent="0.25"/>
    <row r="673" s="99" customFormat="1" x14ac:dyDescent="0.25"/>
    <row r="674" s="99" customFormat="1" x14ac:dyDescent="0.25"/>
    <row r="675" s="99" customFormat="1" x14ac:dyDescent="0.25"/>
    <row r="676" s="99" customFormat="1" x14ac:dyDescent="0.25"/>
    <row r="677" s="99" customFormat="1" x14ac:dyDescent="0.25"/>
    <row r="678" s="99" customFormat="1" x14ac:dyDescent="0.25"/>
    <row r="679" s="99" customFormat="1" x14ac:dyDescent="0.25"/>
    <row r="680" s="99" customFormat="1" x14ac:dyDescent="0.25"/>
    <row r="681" s="99" customFormat="1" x14ac:dyDescent="0.25"/>
    <row r="682" s="99" customFormat="1" x14ac:dyDescent="0.25"/>
    <row r="683" s="99" customFormat="1" x14ac:dyDescent="0.25"/>
    <row r="684" s="99" customFormat="1" x14ac:dyDescent="0.25"/>
    <row r="685" s="99" customFormat="1" x14ac:dyDescent="0.25"/>
    <row r="686" s="99" customFormat="1" x14ac:dyDescent="0.25"/>
    <row r="687" s="99" customFormat="1" x14ac:dyDescent="0.25"/>
    <row r="688" s="99" customFormat="1" x14ac:dyDescent="0.25"/>
    <row r="689" s="99" customFormat="1" x14ac:dyDescent="0.25"/>
    <row r="690" s="99" customFormat="1" x14ac:dyDescent="0.25"/>
    <row r="691" s="99" customFormat="1" x14ac:dyDescent="0.25"/>
    <row r="692" s="99" customFormat="1" x14ac:dyDescent="0.25"/>
    <row r="693" s="99" customFormat="1" x14ac:dyDescent="0.25"/>
    <row r="694" s="99" customFormat="1" x14ac:dyDescent="0.25"/>
    <row r="695" s="99" customFormat="1" x14ac:dyDescent="0.25"/>
    <row r="696" s="99" customFormat="1" x14ac:dyDescent="0.25"/>
    <row r="697" s="99" customFormat="1" x14ac:dyDescent="0.25"/>
    <row r="698" s="99" customFormat="1" x14ac:dyDescent="0.25"/>
    <row r="699" s="99" customFormat="1" x14ac:dyDescent="0.25"/>
    <row r="700" s="99" customFormat="1" x14ac:dyDescent="0.25"/>
    <row r="701" s="99" customFormat="1" x14ac:dyDescent="0.25"/>
    <row r="702" s="99" customFormat="1" x14ac:dyDescent="0.25"/>
    <row r="703" s="99" customFormat="1" x14ac:dyDescent="0.25"/>
    <row r="704" s="99" customFormat="1" x14ac:dyDescent="0.25"/>
    <row r="705" s="99" customFormat="1" x14ac:dyDescent="0.25"/>
    <row r="706" s="99" customFormat="1" x14ac:dyDescent="0.25"/>
    <row r="707" s="99" customFormat="1" x14ac:dyDescent="0.25"/>
    <row r="708" s="99" customFormat="1" x14ac:dyDescent="0.25"/>
    <row r="709" s="99" customFormat="1" x14ac:dyDescent="0.25"/>
    <row r="710" s="99" customFormat="1" x14ac:dyDescent="0.25"/>
    <row r="711" s="99" customFormat="1" x14ac:dyDescent="0.25"/>
    <row r="712" s="99" customFormat="1" x14ac:dyDescent="0.25"/>
    <row r="713" s="99" customFormat="1" x14ac:dyDescent="0.25"/>
    <row r="714" s="99" customFormat="1" x14ac:dyDescent="0.25"/>
    <row r="715" s="99" customFormat="1" x14ac:dyDescent="0.25"/>
    <row r="716" s="99" customFormat="1" x14ac:dyDescent="0.25"/>
    <row r="717" s="99" customFormat="1" x14ac:dyDescent="0.25"/>
    <row r="718" s="99" customFormat="1" x14ac:dyDescent="0.25"/>
    <row r="719" s="99" customFormat="1" x14ac:dyDescent="0.25"/>
    <row r="720" s="99" customFormat="1" x14ac:dyDescent="0.25"/>
    <row r="721" s="99" customFormat="1" x14ac:dyDescent="0.25"/>
    <row r="722" s="99" customFormat="1" x14ac:dyDescent="0.25"/>
    <row r="723" s="99" customFormat="1" x14ac:dyDescent="0.25"/>
    <row r="724" s="99" customFormat="1" x14ac:dyDescent="0.25"/>
    <row r="725" s="99" customFormat="1" x14ac:dyDescent="0.25"/>
    <row r="726" s="99" customFormat="1" x14ac:dyDescent="0.25"/>
    <row r="727" s="99" customFormat="1" x14ac:dyDescent="0.25"/>
    <row r="728" s="99" customFormat="1" x14ac:dyDescent="0.25"/>
    <row r="729" s="99" customFormat="1" x14ac:dyDescent="0.25"/>
    <row r="730" s="99" customFormat="1" x14ac:dyDescent="0.25"/>
    <row r="731" s="99" customFormat="1" x14ac:dyDescent="0.25"/>
    <row r="732" s="99" customFormat="1" x14ac:dyDescent="0.25"/>
    <row r="733" s="99" customFormat="1" x14ac:dyDescent="0.25"/>
    <row r="734" s="99" customFormat="1" x14ac:dyDescent="0.25"/>
    <row r="735" s="99" customFormat="1" x14ac:dyDescent="0.25"/>
    <row r="736" s="99" customFormat="1" x14ac:dyDescent="0.25"/>
    <row r="737" s="99" customFormat="1" x14ac:dyDescent="0.25"/>
    <row r="738" s="99" customFormat="1" x14ac:dyDescent="0.25"/>
    <row r="739" s="99" customFormat="1" x14ac:dyDescent="0.25"/>
    <row r="740" s="99" customFormat="1" x14ac:dyDescent="0.25"/>
    <row r="741" s="99" customFormat="1" x14ac:dyDescent="0.25"/>
    <row r="742" s="99" customFormat="1" x14ac:dyDescent="0.25"/>
    <row r="743" s="99" customFormat="1" x14ac:dyDescent="0.25"/>
    <row r="744" s="99" customFormat="1" x14ac:dyDescent="0.25"/>
    <row r="745" s="99" customFormat="1" x14ac:dyDescent="0.25"/>
    <row r="746" s="99" customFormat="1" x14ac:dyDescent="0.25"/>
    <row r="747" s="99" customFormat="1" x14ac:dyDescent="0.25"/>
    <row r="748" s="99" customFormat="1" x14ac:dyDescent="0.25"/>
    <row r="749" s="99" customFormat="1" x14ac:dyDescent="0.25"/>
    <row r="750" s="99" customFormat="1" x14ac:dyDescent="0.25"/>
    <row r="751" s="99" customFormat="1" x14ac:dyDescent="0.25"/>
    <row r="752" s="99" customFormat="1" x14ac:dyDescent="0.25"/>
    <row r="753" s="99" customFormat="1" x14ac:dyDescent="0.25"/>
    <row r="754" s="99" customFormat="1" x14ac:dyDescent="0.25"/>
    <row r="755" s="99" customFormat="1" x14ac:dyDescent="0.25"/>
    <row r="756" s="99" customFormat="1" x14ac:dyDescent="0.25"/>
    <row r="757" s="99" customFormat="1" x14ac:dyDescent="0.25"/>
    <row r="758" s="99" customFormat="1" x14ac:dyDescent="0.25"/>
    <row r="759" s="99" customFormat="1" x14ac:dyDescent="0.25"/>
    <row r="760" s="99" customFormat="1" x14ac:dyDescent="0.25"/>
    <row r="761" s="99" customFormat="1" x14ac:dyDescent="0.25"/>
    <row r="762" s="99" customFormat="1" x14ac:dyDescent="0.25"/>
    <row r="763" s="99" customFormat="1" x14ac:dyDescent="0.25"/>
    <row r="764" s="99" customFormat="1" x14ac:dyDescent="0.25"/>
    <row r="765" s="99" customFormat="1" x14ac:dyDescent="0.25"/>
    <row r="766" s="99" customFormat="1" x14ac:dyDescent="0.25"/>
    <row r="767" s="99" customFormat="1" x14ac:dyDescent="0.25"/>
    <row r="768" s="99" customFormat="1" x14ac:dyDescent="0.25"/>
    <row r="769" s="99" customFormat="1" x14ac:dyDescent="0.25"/>
    <row r="770" s="99" customFormat="1" x14ac:dyDescent="0.25"/>
    <row r="771" s="99" customFormat="1" x14ac:dyDescent="0.25"/>
    <row r="772" s="99" customFormat="1" x14ac:dyDescent="0.25"/>
    <row r="773" s="99" customFormat="1" x14ac:dyDescent="0.25"/>
    <row r="774" s="99" customFormat="1" x14ac:dyDescent="0.25"/>
    <row r="775" s="99" customFormat="1" x14ac:dyDescent="0.25"/>
    <row r="776" s="99" customFormat="1" x14ac:dyDescent="0.25"/>
    <row r="777" s="99" customFormat="1" x14ac:dyDescent="0.25"/>
    <row r="778" s="99" customFormat="1" x14ac:dyDescent="0.25"/>
    <row r="779" s="99" customFormat="1" x14ac:dyDescent="0.25"/>
    <row r="780" s="99" customFormat="1" x14ac:dyDescent="0.25"/>
    <row r="781" s="99" customFormat="1" x14ac:dyDescent="0.25"/>
    <row r="782" s="99" customFormat="1" x14ac:dyDescent="0.25"/>
    <row r="783" s="99" customFormat="1" x14ac:dyDescent="0.25"/>
    <row r="784" s="99" customFormat="1" x14ac:dyDescent="0.25"/>
    <row r="785" s="99" customFormat="1" x14ac:dyDescent="0.25"/>
    <row r="786" s="99" customFormat="1" x14ac:dyDescent="0.25"/>
    <row r="787" s="99" customFormat="1" x14ac:dyDescent="0.25"/>
    <row r="788" s="99" customFormat="1" x14ac:dyDescent="0.25"/>
    <row r="789" s="99" customFormat="1" x14ac:dyDescent="0.25"/>
    <row r="790" s="99" customFormat="1" x14ac:dyDescent="0.25"/>
    <row r="791" s="99" customFormat="1" x14ac:dyDescent="0.25"/>
    <row r="792" s="99" customFormat="1" x14ac:dyDescent="0.25"/>
    <row r="793" s="99" customFormat="1" x14ac:dyDescent="0.25"/>
    <row r="794" s="99" customFormat="1" x14ac:dyDescent="0.25"/>
    <row r="795" s="99" customFormat="1" x14ac:dyDescent="0.25"/>
    <row r="796" s="99" customFormat="1" x14ac:dyDescent="0.25"/>
    <row r="797" s="99" customFormat="1" x14ac:dyDescent="0.25"/>
    <row r="798" s="99" customFormat="1" x14ac:dyDescent="0.25"/>
    <row r="799" s="99" customFormat="1" x14ac:dyDescent="0.25"/>
    <row r="800" s="99" customFormat="1" x14ac:dyDescent="0.25"/>
    <row r="801" s="99" customFormat="1" x14ac:dyDescent="0.25"/>
    <row r="802" s="99" customFormat="1" x14ac:dyDescent="0.25"/>
    <row r="803" s="99" customFormat="1" x14ac:dyDescent="0.25"/>
    <row r="804" s="99" customFormat="1" x14ac:dyDescent="0.25"/>
    <row r="805" s="99" customFormat="1" x14ac:dyDescent="0.25"/>
    <row r="806" s="99" customFormat="1" x14ac:dyDescent="0.25"/>
    <row r="807" s="99" customFormat="1" x14ac:dyDescent="0.25"/>
    <row r="808" s="99" customFormat="1" x14ac:dyDescent="0.25"/>
    <row r="809" s="99" customFormat="1" x14ac:dyDescent="0.25"/>
    <row r="810" s="99" customFormat="1" x14ac:dyDescent="0.25"/>
    <row r="811" s="99" customFormat="1" x14ac:dyDescent="0.25"/>
    <row r="812" s="99" customFormat="1" x14ac:dyDescent="0.25"/>
    <row r="813" s="99" customFormat="1" x14ac:dyDescent="0.25"/>
    <row r="814" s="99" customFormat="1" x14ac:dyDescent="0.25"/>
    <row r="815" s="99" customFormat="1" x14ac:dyDescent="0.25"/>
    <row r="816" s="99" customFormat="1" x14ac:dyDescent="0.25"/>
    <row r="817" s="99" customFormat="1" x14ac:dyDescent="0.25"/>
    <row r="818" s="99" customFormat="1" x14ac:dyDescent="0.25"/>
    <row r="819" s="99" customFormat="1" x14ac:dyDescent="0.25"/>
    <row r="820" s="99" customFormat="1" x14ac:dyDescent="0.25"/>
    <row r="821" s="99" customFormat="1" x14ac:dyDescent="0.25"/>
    <row r="822" s="99" customFormat="1" x14ac:dyDescent="0.25"/>
    <row r="823" s="99" customFormat="1" x14ac:dyDescent="0.25"/>
    <row r="824" s="99" customFormat="1" x14ac:dyDescent="0.25"/>
    <row r="825" s="99" customFormat="1" x14ac:dyDescent="0.25"/>
    <row r="826" s="99" customFormat="1" x14ac:dyDescent="0.25"/>
    <row r="827" s="99" customFormat="1" x14ac:dyDescent="0.25"/>
    <row r="828" s="99" customFormat="1" x14ac:dyDescent="0.25"/>
    <row r="829" s="99" customFormat="1" x14ac:dyDescent="0.25"/>
    <row r="830" s="99" customFormat="1" x14ac:dyDescent="0.25"/>
    <row r="831" s="99" customFormat="1" x14ac:dyDescent="0.25"/>
    <row r="832" s="99" customFormat="1" x14ac:dyDescent="0.25"/>
    <row r="833" s="99" customFormat="1" x14ac:dyDescent="0.25"/>
    <row r="834" s="99" customFormat="1" x14ac:dyDescent="0.25"/>
    <row r="835" s="99" customFormat="1" x14ac:dyDescent="0.25"/>
    <row r="836" s="99" customFormat="1" x14ac:dyDescent="0.25"/>
    <row r="837" s="99" customFormat="1" x14ac:dyDescent="0.25"/>
    <row r="838" s="99" customFormat="1" x14ac:dyDescent="0.25"/>
    <row r="839" s="99" customFormat="1" x14ac:dyDescent="0.25"/>
    <row r="840" s="99" customFormat="1" x14ac:dyDescent="0.25"/>
    <row r="841" s="99" customFormat="1" x14ac:dyDescent="0.25"/>
    <row r="842" s="99" customFormat="1" x14ac:dyDescent="0.25"/>
    <row r="843" s="99" customFormat="1" x14ac:dyDescent="0.25"/>
    <row r="844" s="99" customFormat="1" x14ac:dyDescent="0.25"/>
    <row r="845" s="99" customFormat="1" x14ac:dyDescent="0.25"/>
    <row r="846" s="99" customFormat="1" x14ac:dyDescent="0.25"/>
    <row r="847" s="99" customFormat="1" x14ac:dyDescent="0.25"/>
    <row r="848" s="99" customFormat="1" x14ac:dyDescent="0.25"/>
    <row r="849" s="99" customFormat="1" x14ac:dyDescent="0.25"/>
    <row r="850" s="99" customFormat="1" x14ac:dyDescent="0.25"/>
    <row r="851" s="99" customFormat="1" x14ac:dyDescent="0.25"/>
    <row r="852" s="99" customFormat="1" x14ac:dyDescent="0.25"/>
    <row r="853" s="99" customFormat="1" x14ac:dyDescent="0.25"/>
    <row r="854" s="99" customFormat="1" x14ac:dyDescent="0.25"/>
    <row r="855" s="99" customFormat="1" x14ac:dyDescent="0.25"/>
    <row r="856" s="99" customFormat="1" x14ac:dyDescent="0.25"/>
    <row r="857" s="99" customFormat="1" x14ac:dyDescent="0.25"/>
    <row r="858" s="99" customFormat="1" x14ac:dyDescent="0.25"/>
    <row r="859" s="99" customFormat="1" x14ac:dyDescent="0.25"/>
    <row r="860" s="99" customFormat="1" x14ac:dyDescent="0.25"/>
    <row r="861" s="99" customFormat="1" x14ac:dyDescent="0.25"/>
    <row r="862" s="99" customFormat="1" x14ac:dyDescent="0.25"/>
    <row r="863" s="99" customFormat="1" x14ac:dyDescent="0.25"/>
    <row r="864" s="99" customFormat="1" x14ac:dyDescent="0.25"/>
    <row r="865" s="99" customFormat="1" x14ac:dyDescent="0.25"/>
    <row r="866" s="99" customFormat="1" x14ac:dyDescent="0.25"/>
    <row r="867" s="99" customFormat="1" x14ac:dyDescent="0.25"/>
    <row r="868" s="99" customFormat="1" x14ac:dyDescent="0.25"/>
    <row r="869" s="99" customFormat="1" x14ac:dyDescent="0.25"/>
    <row r="870" s="99" customFormat="1" x14ac:dyDescent="0.25"/>
    <row r="871" s="99" customFormat="1" x14ac:dyDescent="0.25"/>
    <row r="872" s="99" customFormat="1" x14ac:dyDescent="0.25"/>
    <row r="873" s="99" customFormat="1" x14ac:dyDescent="0.25"/>
    <row r="874" s="99" customFormat="1" x14ac:dyDescent="0.25"/>
    <row r="875" s="99" customFormat="1" x14ac:dyDescent="0.25"/>
    <row r="876" s="99" customFormat="1" x14ac:dyDescent="0.25"/>
    <row r="877" s="99" customFormat="1" x14ac:dyDescent="0.25"/>
    <row r="878" s="99" customFormat="1" x14ac:dyDescent="0.25"/>
    <row r="879" s="99" customFormat="1" x14ac:dyDescent="0.25"/>
    <row r="880" s="99" customFormat="1" x14ac:dyDescent="0.25"/>
    <row r="881" s="99" customFormat="1" x14ac:dyDescent="0.25"/>
    <row r="882" s="99" customFormat="1" x14ac:dyDescent="0.25"/>
    <row r="883" s="99" customFormat="1" x14ac:dyDescent="0.25"/>
    <row r="884" s="99" customFormat="1" x14ac:dyDescent="0.25"/>
    <row r="885" s="99" customFormat="1" x14ac:dyDescent="0.25"/>
    <row r="886" s="99" customFormat="1" x14ac:dyDescent="0.25"/>
    <row r="887" s="99" customFormat="1" x14ac:dyDescent="0.25"/>
    <row r="888" s="99" customFormat="1" x14ac:dyDescent="0.25"/>
    <row r="889" s="99" customFormat="1" x14ac:dyDescent="0.25"/>
    <row r="890" s="99" customFormat="1" x14ac:dyDescent="0.25"/>
    <row r="891" s="99" customFormat="1" x14ac:dyDescent="0.25"/>
    <row r="892" s="99" customFormat="1" x14ac:dyDescent="0.25"/>
    <row r="893" s="99" customFormat="1" x14ac:dyDescent="0.25"/>
    <row r="894" s="99" customFormat="1" x14ac:dyDescent="0.25"/>
    <row r="895" s="99" customFormat="1" x14ac:dyDescent="0.25"/>
    <row r="896" s="99" customFormat="1" x14ac:dyDescent="0.25"/>
    <row r="897" s="99" customFormat="1" x14ac:dyDescent="0.25"/>
    <row r="898" s="99" customFormat="1" x14ac:dyDescent="0.25"/>
    <row r="899" s="99" customFormat="1" x14ac:dyDescent="0.25"/>
    <row r="900" s="99" customFormat="1" x14ac:dyDescent="0.25"/>
    <row r="901" s="99" customFormat="1" x14ac:dyDescent="0.25"/>
    <row r="902" s="99" customFormat="1" x14ac:dyDescent="0.25"/>
    <row r="903" s="99" customFormat="1" x14ac:dyDescent="0.25"/>
    <row r="904" s="99" customFormat="1" x14ac:dyDescent="0.25"/>
    <row r="905" s="99" customFormat="1" x14ac:dyDescent="0.25"/>
    <row r="906" s="99" customFormat="1" x14ac:dyDescent="0.25"/>
    <row r="907" s="99" customFormat="1" x14ac:dyDescent="0.25"/>
    <row r="908" s="99" customFormat="1" x14ac:dyDescent="0.25"/>
    <row r="909" s="99" customFormat="1" x14ac:dyDescent="0.25"/>
    <row r="910" s="99" customFormat="1" x14ac:dyDescent="0.25"/>
    <row r="911" s="99" customFormat="1" x14ac:dyDescent="0.25"/>
    <row r="912" s="99" customFormat="1" x14ac:dyDescent="0.25"/>
    <row r="913" s="99" customFormat="1" x14ac:dyDescent="0.25"/>
    <row r="914" s="99" customFormat="1" x14ac:dyDescent="0.25"/>
    <row r="915" s="99" customFormat="1" x14ac:dyDescent="0.25"/>
    <row r="916" s="99" customFormat="1" x14ac:dyDescent="0.25"/>
    <row r="917" s="99" customFormat="1" x14ac:dyDescent="0.25"/>
    <row r="918" s="99" customFormat="1" x14ac:dyDescent="0.25"/>
    <row r="919" s="99" customFormat="1" x14ac:dyDescent="0.25"/>
    <row r="920" s="99" customFormat="1" x14ac:dyDescent="0.25"/>
    <row r="921" s="99" customFormat="1" x14ac:dyDescent="0.25"/>
    <row r="922" s="99" customFormat="1" x14ac:dyDescent="0.25"/>
    <row r="923" s="99" customFormat="1" x14ac:dyDescent="0.25"/>
    <row r="924" s="99" customFormat="1" x14ac:dyDescent="0.25"/>
    <row r="925" s="99" customFormat="1" x14ac:dyDescent="0.25"/>
    <row r="926" s="99" customFormat="1" x14ac:dyDescent="0.25"/>
    <row r="927" s="99" customFormat="1" x14ac:dyDescent="0.25"/>
    <row r="928" s="99" customFormat="1" x14ac:dyDescent="0.25"/>
    <row r="929" s="99" customFormat="1" x14ac:dyDescent="0.25"/>
    <row r="930" s="99" customFormat="1" x14ac:dyDescent="0.25"/>
    <row r="931" s="99" customFormat="1" x14ac:dyDescent="0.25"/>
    <row r="932" s="99" customFormat="1" x14ac:dyDescent="0.25"/>
    <row r="933" s="99" customFormat="1" x14ac:dyDescent="0.25"/>
    <row r="934" s="99" customFormat="1" x14ac:dyDescent="0.25"/>
    <row r="935" s="99" customFormat="1" x14ac:dyDescent="0.25"/>
    <row r="936" s="99" customFormat="1" x14ac:dyDescent="0.25"/>
    <row r="937" s="99" customFormat="1" x14ac:dyDescent="0.25"/>
    <row r="938" s="99" customFormat="1" x14ac:dyDescent="0.25"/>
    <row r="939" s="99" customFormat="1" x14ac:dyDescent="0.25"/>
    <row r="940" s="99" customFormat="1" x14ac:dyDescent="0.25"/>
    <row r="941" s="99" customFormat="1" x14ac:dyDescent="0.25"/>
    <row r="942" s="99" customFormat="1" x14ac:dyDescent="0.25"/>
    <row r="943" s="99" customFormat="1" x14ac:dyDescent="0.25"/>
    <row r="944" s="99" customFormat="1" x14ac:dyDescent="0.25"/>
    <row r="945" s="99" customFormat="1" x14ac:dyDescent="0.25"/>
    <row r="946" s="99" customFormat="1" x14ac:dyDescent="0.25"/>
    <row r="947" s="99" customFormat="1" x14ac:dyDescent="0.25"/>
    <row r="948" s="99" customFormat="1" x14ac:dyDescent="0.25"/>
    <row r="949" s="99" customFormat="1" x14ac:dyDescent="0.25"/>
    <row r="950" s="99" customFormat="1" x14ac:dyDescent="0.25"/>
    <row r="951" s="99" customFormat="1" x14ac:dyDescent="0.25"/>
    <row r="952" s="99" customFormat="1" x14ac:dyDescent="0.25"/>
    <row r="953" s="99" customFormat="1" x14ac:dyDescent="0.25"/>
    <row r="954" s="99" customFormat="1" x14ac:dyDescent="0.25"/>
    <row r="955" s="99" customFormat="1" x14ac:dyDescent="0.25"/>
    <row r="956" s="99" customFormat="1" x14ac:dyDescent="0.25"/>
    <row r="957" s="99" customFormat="1" x14ac:dyDescent="0.25"/>
    <row r="958" s="99" customFormat="1" x14ac:dyDescent="0.25"/>
    <row r="959" s="99" customFormat="1" x14ac:dyDescent="0.25"/>
    <row r="960" s="99" customFormat="1" x14ac:dyDescent="0.25"/>
    <row r="961" s="99" customFormat="1" x14ac:dyDescent="0.25"/>
    <row r="962" s="99" customFormat="1" x14ac:dyDescent="0.25"/>
    <row r="963" s="99" customFormat="1" x14ac:dyDescent="0.25"/>
    <row r="964" s="99" customFormat="1" x14ac:dyDescent="0.25"/>
    <row r="965" s="99" customFormat="1" x14ac:dyDescent="0.25"/>
    <row r="966" s="99" customFormat="1" x14ac:dyDescent="0.25"/>
    <row r="967" s="99" customFormat="1" x14ac:dyDescent="0.25"/>
    <row r="968" s="99" customFormat="1" x14ac:dyDescent="0.25"/>
    <row r="969" s="99" customFormat="1" x14ac:dyDescent="0.25"/>
    <row r="970" s="99" customFormat="1" x14ac:dyDescent="0.25"/>
    <row r="971" s="99" customFormat="1" x14ac:dyDescent="0.25"/>
    <row r="972" s="99" customFormat="1" x14ac:dyDescent="0.25"/>
    <row r="973" s="99" customFormat="1" x14ac:dyDescent="0.25"/>
    <row r="974" s="99" customFormat="1" x14ac:dyDescent="0.25"/>
    <row r="975" s="99" customFormat="1" x14ac:dyDescent="0.25"/>
    <row r="976" s="99" customFormat="1" x14ac:dyDescent="0.25"/>
    <row r="977" s="99" customFormat="1" x14ac:dyDescent="0.25"/>
    <row r="978" s="99" customFormat="1" x14ac:dyDescent="0.25"/>
    <row r="979" s="99" customFormat="1" x14ac:dyDescent="0.25"/>
    <row r="980" s="99" customFormat="1" x14ac:dyDescent="0.25"/>
    <row r="981" s="99" customFormat="1" x14ac:dyDescent="0.25"/>
    <row r="982" s="99" customFormat="1" x14ac:dyDescent="0.25"/>
    <row r="983" s="99" customFormat="1" x14ac:dyDescent="0.25"/>
    <row r="984" s="99" customFormat="1" x14ac:dyDescent="0.25"/>
    <row r="985" s="99" customFormat="1" x14ac:dyDescent="0.25"/>
    <row r="986" s="99" customFormat="1" x14ac:dyDescent="0.25"/>
    <row r="987" s="99" customFormat="1" x14ac:dyDescent="0.25"/>
    <row r="988" s="99" customFormat="1" x14ac:dyDescent="0.25"/>
    <row r="989" s="99" customFormat="1" x14ac:dyDescent="0.25"/>
    <row r="990" s="99" customFormat="1" x14ac:dyDescent="0.25"/>
    <row r="991" s="99" customFormat="1" x14ac:dyDescent="0.25"/>
    <row r="992" s="99" customFormat="1" x14ac:dyDescent="0.25"/>
    <row r="993" s="99" customFormat="1" x14ac:dyDescent="0.25"/>
    <row r="994" s="99" customFormat="1" x14ac:dyDescent="0.25"/>
    <row r="995" s="99" customFormat="1" x14ac:dyDescent="0.25"/>
    <row r="996" s="99" customFormat="1" x14ac:dyDescent="0.25"/>
    <row r="997" s="99" customFormat="1" x14ac:dyDescent="0.25"/>
    <row r="998" s="99" customFormat="1" x14ac:dyDescent="0.25"/>
    <row r="999" s="99" customFormat="1" x14ac:dyDescent="0.25"/>
    <row r="1000" s="99" customFormat="1" x14ac:dyDescent="0.25"/>
    <row r="1001" s="99" customFormat="1" x14ac:dyDescent="0.25"/>
    <row r="1002" s="99" customFormat="1" x14ac:dyDescent="0.25"/>
    <row r="1003" s="99" customFormat="1" x14ac:dyDescent="0.25"/>
    <row r="1004" s="99" customFormat="1" x14ac:dyDescent="0.25"/>
    <row r="1005" s="99" customFormat="1" x14ac:dyDescent="0.25"/>
    <row r="1006" s="99" customFormat="1" x14ac:dyDescent="0.25"/>
    <row r="1007" s="99" customFormat="1" x14ac:dyDescent="0.25"/>
    <row r="1008" s="99" customFormat="1" x14ac:dyDescent="0.25"/>
    <row r="1009" s="99" customFormat="1" x14ac:dyDescent="0.25"/>
    <row r="1010" s="99" customFormat="1" x14ac:dyDescent="0.25"/>
    <row r="1011" s="99" customFormat="1" x14ac:dyDescent="0.25"/>
    <row r="1012" s="99" customFormat="1" x14ac:dyDescent="0.25"/>
    <row r="1013" s="99" customFormat="1" x14ac:dyDescent="0.25"/>
    <row r="1014" s="99" customFormat="1" x14ac:dyDescent="0.25"/>
    <row r="1015" s="99" customFormat="1" x14ac:dyDescent="0.25"/>
    <row r="1016" s="99" customFormat="1" x14ac:dyDescent="0.25"/>
    <row r="1017" s="99" customFormat="1" x14ac:dyDescent="0.25"/>
    <row r="1018" s="99" customFormat="1" x14ac:dyDescent="0.25"/>
    <row r="1019" s="99" customFormat="1" x14ac:dyDescent="0.25"/>
    <row r="1020" s="99" customFormat="1" x14ac:dyDescent="0.25"/>
    <row r="1021" s="99" customFormat="1" x14ac:dyDescent="0.25"/>
    <row r="1022" s="99" customFormat="1" x14ac:dyDescent="0.25"/>
    <row r="1023" s="99" customFormat="1" x14ac:dyDescent="0.25"/>
    <row r="1024" s="99" customFormat="1" x14ac:dyDescent="0.25"/>
    <row r="1025" s="99" customFormat="1" x14ac:dyDescent="0.25"/>
    <row r="1026" s="99" customFormat="1" x14ac:dyDescent="0.25"/>
    <row r="1027" s="99" customFormat="1" x14ac:dyDescent="0.25"/>
    <row r="1028" s="99" customFormat="1" x14ac:dyDescent="0.25"/>
    <row r="1029" s="99" customFormat="1" x14ac:dyDescent="0.25"/>
    <row r="1030" s="99" customFormat="1" x14ac:dyDescent="0.25"/>
    <row r="1031" s="99" customFormat="1" x14ac:dyDescent="0.25"/>
    <row r="1032" s="99" customFormat="1" x14ac:dyDescent="0.25"/>
    <row r="1033" s="99" customFormat="1" x14ac:dyDescent="0.25"/>
    <row r="1034" s="99" customFormat="1" x14ac:dyDescent="0.25"/>
    <row r="1035" s="99" customFormat="1" x14ac:dyDescent="0.25"/>
    <row r="1036" s="99" customFormat="1" x14ac:dyDescent="0.25"/>
    <row r="1037" s="99" customFormat="1" x14ac:dyDescent="0.25"/>
    <row r="1038" s="99" customFormat="1" x14ac:dyDescent="0.25"/>
    <row r="1039" s="99" customFormat="1" x14ac:dyDescent="0.25"/>
    <row r="1040" s="99" customFormat="1" x14ac:dyDescent="0.25"/>
    <row r="1041" s="99" customFormat="1" x14ac:dyDescent="0.25"/>
    <row r="1042" s="99" customFormat="1" x14ac:dyDescent="0.25"/>
    <row r="1043" s="99" customFormat="1" x14ac:dyDescent="0.25"/>
    <row r="1044" s="99" customFormat="1" x14ac:dyDescent="0.25"/>
    <row r="1045" s="99" customFormat="1" x14ac:dyDescent="0.25"/>
    <row r="1046" s="99" customFormat="1" x14ac:dyDescent="0.25"/>
    <row r="1047" s="99" customFormat="1" x14ac:dyDescent="0.25"/>
    <row r="1048" s="99" customFormat="1" x14ac:dyDescent="0.25"/>
    <row r="1049" s="99" customFormat="1" x14ac:dyDescent="0.25"/>
    <row r="1050" s="99" customFormat="1" x14ac:dyDescent="0.25"/>
    <row r="1051" s="99" customFormat="1" x14ac:dyDescent="0.25"/>
    <row r="1052" s="99" customFormat="1" x14ac:dyDescent="0.25"/>
    <row r="1053" s="99" customFormat="1" x14ac:dyDescent="0.25"/>
    <row r="1054" s="99" customFormat="1" x14ac:dyDescent="0.25"/>
    <row r="1055" s="99" customFormat="1" x14ac:dyDescent="0.25"/>
    <row r="1056" s="99" customFormat="1" x14ac:dyDescent="0.25"/>
    <row r="1057" s="99" customFormat="1" x14ac:dyDescent="0.25"/>
    <row r="1058" s="99" customFormat="1" x14ac:dyDescent="0.25"/>
    <row r="1059" s="99" customFormat="1" x14ac:dyDescent="0.25"/>
    <row r="1060" s="99" customFormat="1" x14ac:dyDescent="0.25"/>
    <row r="1061" s="99" customFormat="1" x14ac:dyDescent="0.25"/>
    <row r="1062" s="99" customFormat="1" x14ac:dyDescent="0.25"/>
    <row r="1063" s="99" customFormat="1" x14ac:dyDescent="0.25"/>
    <row r="1064" s="99" customFormat="1" x14ac:dyDescent="0.25"/>
    <row r="1065" s="99" customFormat="1" x14ac:dyDescent="0.25"/>
    <row r="1066" s="99" customFormat="1" x14ac:dyDescent="0.25"/>
    <row r="1067" s="99" customFormat="1" x14ac:dyDescent="0.25"/>
    <row r="1068" s="99" customFormat="1" x14ac:dyDescent="0.25"/>
    <row r="1069" s="99" customFormat="1" x14ac:dyDescent="0.25"/>
    <row r="1070" s="99" customFormat="1" x14ac:dyDescent="0.25"/>
    <row r="1071" s="99" customFormat="1" x14ac:dyDescent="0.25"/>
    <row r="1072" s="99" customFormat="1" x14ac:dyDescent="0.25"/>
    <row r="1073" s="99" customFormat="1" x14ac:dyDescent="0.25"/>
    <row r="1074" s="99" customFormat="1" x14ac:dyDescent="0.25"/>
    <row r="1075" s="99" customFormat="1" x14ac:dyDescent="0.25"/>
    <row r="1076" s="99" customFormat="1" x14ac:dyDescent="0.25"/>
    <row r="1077" s="99" customFormat="1" x14ac:dyDescent="0.25"/>
    <row r="1078" s="99" customFormat="1" x14ac:dyDescent="0.25"/>
    <row r="1079" s="99" customFormat="1" x14ac:dyDescent="0.25"/>
    <row r="1080" s="99" customFormat="1" x14ac:dyDescent="0.25"/>
    <row r="1081" s="99" customFormat="1" x14ac:dyDescent="0.25"/>
    <row r="1082" s="99" customFormat="1" x14ac:dyDescent="0.25"/>
    <row r="1083" s="99" customFormat="1" x14ac:dyDescent="0.25"/>
    <row r="1084" s="99" customFormat="1" x14ac:dyDescent="0.25"/>
    <row r="1085" s="99" customFormat="1" x14ac:dyDescent="0.25"/>
    <row r="1086" s="99" customFormat="1" x14ac:dyDescent="0.25"/>
    <row r="1087" s="99" customFormat="1" x14ac:dyDescent="0.25"/>
    <row r="1088" s="99" customFormat="1" x14ac:dyDescent="0.25"/>
    <row r="1089" s="99" customFormat="1" x14ac:dyDescent="0.25"/>
    <row r="1090" s="99" customFormat="1" x14ac:dyDescent="0.25"/>
    <row r="1091" s="99" customFormat="1" x14ac:dyDescent="0.25"/>
    <row r="1092" s="99" customFormat="1" x14ac:dyDescent="0.25"/>
    <row r="1093" s="99" customFormat="1" x14ac:dyDescent="0.25"/>
    <row r="1094" s="99" customFormat="1" x14ac:dyDescent="0.25"/>
    <row r="1095" s="99" customFormat="1" x14ac:dyDescent="0.25"/>
    <row r="1096" s="99" customFormat="1" x14ac:dyDescent="0.25"/>
    <row r="1097" s="99" customFormat="1" x14ac:dyDescent="0.25"/>
    <row r="1098" s="99" customFormat="1" x14ac:dyDescent="0.25"/>
    <row r="1099" s="99" customFormat="1" x14ac:dyDescent="0.25"/>
    <row r="1100" s="99" customFormat="1" x14ac:dyDescent="0.25"/>
    <row r="1101" s="99" customFormat="1" x14ac:dyDescent="0.25"/>
    <row r="1102" s="99" customFormat="1" x14ac:dyDescent="0.25"/>
    <row r="1103" s="99" customFormat="1" x14ac:dyDescent="0.25"/>
    <row r="1104" s="99" customFormat="1" x14ac:dyDescent="0.25"/>
    <row r="1105" s="99" customFormat="1" x14ac:dyDescent="0.25"/>
    <row r="1106" s="99" customFormat="1" x14ac:dyDescent="0.25"/>
    <row r="1107" s="99" customFormat="1" x14ac:dyDescent="0.25"/>
    <row r="1108" s="99" customFormat="1" x14ac:dyDescent="0.25"/>
    <row r="1109" s="99" customFormat="1" x14ac:dyDescent="0.25"/>
    <row r="1110" s="99" customFormat="1" x14ac:dyDescent="0.25"/>
    <row r="1111" s="99" customFormat="1" x14ac:dyDescent="0.25"/>
    <row r="1112" s="99" customFormat="1" x14ac:dyDescent="0.25"/>
    <row r="1113" s="99" customFormat="1" x14ac:dyDescent="0.25"/>
    <row r="1114" s="99" customFormat="1" x14ac:dyDescent="0.25"/>
    <row r="1115" s="99" customFormat="1" x14ac:dyDescent="0.25"/>
    <row r="1116" s="99" customFormat="1" x14ac:dyDescent="0.25"/>
    <row r="1117" s="99" customFormat="1" x14ac:dyDescent="0.25"/>
    <row r="1118" s="99" customFormat="1" x14ac:dyDescent="0.25"/>
    <row r="1119" s="99" customFormat="1" x14ac:dyDescent="0.25"/>
    <row r="1120" s="99" customFormat="1" x14ac:dyDescent="0.25"/>
    <row r="1121" s="99" customFormat="1" x14ac:dyDescent="0.25"/>
    <row r="1122" s="99" customFormat="1" x14ac:dyDescent="0.25"/>
    <row r="1123" s="99" customFormat="1" x14ac:dyDescent="0.25"/>
    <row r="1124" s="99" customFormat="1" x14ac:dyDescent="0.25"/>
    <row r="1125" s="99" customFormat="1" x14ac:dyDescent="0.25"/>
    <row r="1126" s="99" customFormat="1" x14ac:dyDescent="0.25"/>
    <row r="1127" s="99" customFormat="1" x14ac:dyDescent="0.25"/>
    <row r="1128" s="99" customFormat="1" x14ac:dyDescent="0.25"/>
    <row r="1129" s="99" customFormat="1" x14ac:dyDescent="0.25"/>
    <row r="1130" s="99" customFormat="1" x14ac:dyDescent="0.25"/>
    <row r="1131" s="99" customFormat="1" x14ac:dyDescent="0.25"/>
    <row r="1132" s="99" customFormat="1" x14ac:dyDescent="0.25"/>
    <row r="1133" s="99" customFormat="1" x14ac:dyDescent="0.25"/>
    <row r="1134" s="99" customFormat="1" x14ac:dyDescent="0.25"/>
    <row r="1135" s="99" customFormat="1" x14ac:dyDescent="0.25"/>
    <row r="1136" s="99" customFormat="1" x14ac:dyDescent="0.25"/>
    <row r="1137" s="99" customFormat="1" x14ac:dyDescent="0.25"/>
    <row r="1138" s="99" customFormat="1" x14ac:dyDescent="0.25"/>
    <row r="1139" s="99" customFormat="1" x14ac:dyDescent="0.25"/>
    <row r="1140" s="99" customFormat="1" x14ac:dyDescent="0.25"/>
    <row r="1141" s="99" customFormat="1" x14ac:dyDescent="0.25"/>
    <row r="1142" s="99" customFormat="1" x14ac:dyDescent="0.25"/>
    <row r="1143" s="99" customFormat="1" x14ac:dyDescent="0.25"/>
    <row r="1144" s="99" customFormat="1" x14ac:dyDescent="0.25"/>
    <row r="1145" s="99" customFormat="1" x14ac:dyDescent="0.25"/>
    <row r="1146" s="99" customFormat="1" x14ac:dyDescent="0.25"/>
    <row r="1147" s="99" customFormat="1" x14ac:dyDescent="0.25"/>
    <row r="1148" s="99" customFormat="1" x14ac:dyDescent="0.25"/>
    <row r="1149" s="99" customFormat="1" x14ac:dyDescent="0.25"/>
    <row r="1150" s="99" customFormat="1" x14ac:dyDescent="0.25"/>
    <row r="1151" s="99" customFormat="1" x14ac:dyDescent="0.25"/>
    <row r="1152" s="99" customFormat="1" x14ac:dyDescent="0.25"/>
    <row r="1153" s="99" customFormat="1" x14ac:dyDescent="0.25"/>
    <row r="1154" s="99" customFormat="1" x14ac:dyDescent="0.25"/>
    <row r="1155" s="99" customFormat="1" x14ac:dyDescent="0.25"/>
    <row r="1156" s="99" customFormat="1" x14ac:dyDescent="0.25"/>
    <row r="1157" s="99" customFormat="1" x14ac:dyDescent="0.25"/>
    <row r="1158" s="99" customFormat="1" x14ac:dyDescent="0.25"/>
    <row r="1159" s="99" customFormat="1" x14ac:dyDescent="0.25"/>
    <row r="1160" s="99" customFormat="1" x14ac:dyDescent="0.25"/>
    <row r="1161" s="99" customFormat="1" x14ac:dyDescent="0.25"/>
    <row r="1162" s="99" customFormat="1" x14ac:dyDescent="0.25"/>
    <row r="1163" s="99" customFormat="1" x14ac:dyDescent="0.25"/>
    <row r="1164" s="99" customFormat="1" x14ac:dyDescent="0.25"/>
    <row r="1165" s="99" customFormat="1" x14ac:dyDescent="0.25"/>
    <row r="1166" s="99" customFormat="1" x14ac:dyDescent="0.25"/>
    <row r="1167" s="99" customFormat="1" x14ac:dyDescent="0.25"/>
    <row r="1168" s="99" customFormat="1" x14ac:dyDescent="0.25"/>
    <row r="1169" s="99" customFormat="1" x14ac:dyDescent="0.25"/>
    <row r="1170" s="99" customFormat="1" x14ac:dyDescent="0.25"/>
    <row r="1171" s="99" customFormat="1" x14ac:dyDescent="0.25"/>
    <row r="1172" s="99" customFormat="1" x14ac:dyDescent="0.25"/>
    <row r="1173" s="99" customFormat="1" x14ac:dyDescent="0.25"/>
    <row r="1174" s="99" customFormat="1" x14ac:dyDescent="0.25"/>
    <row r="1175" s="99" customFormat="1" x14ac:dyDescent="0.25"/>
    <row r="1176" s="99" customFormat="1" x14ac:dyDescent="0.25"/>
    <row r="1177" s="99" customFormat="1" x14ac:dyDescent="0.25"/>
    <row r="1178" s="99" customFormat="1" x14ac:dyDescent="0.25"/>
    <row r="1179" s="99" customFormat="1" x14ac:dyDescent="0.25"/>
    <row r="1180" s="99" customFormat="1" x14ac:dyDescent="0.25"/>
    <row r="1181" s="99" customFormat="1" x14ac:dyDescent="0.25"/>
    <row r="1182" s="99" customFormat="1" x14ac:dyDescent="0.25"/>
    <row r="1183" s="99" customFormat="1" x14ac:dyDescent="0.25"/>
    <row r="1184" s="99" customFormat="1" x14ac:dyDescent="0.25"/>
    <row r="1185" s="99" customFormat="1" x14ac:dyDescent="0.25"/>
    <row r="1186" s="99" customFormat="1" x14ac:dyDescent="0.25"/>
    <row r="1187" s="99" customFormat="1" x14ac:dyDescent="0.25"/>
    <row r="1188" s="99" customFormat="1" x14ac:dyDescent="0.25"/>
    <row r="1189" s="99" customFormat="1" x14ac:dyDescent="0.25"/>
    <row r="1190" s="99" customFormat="1" x14ac:dyDescent="0.25"/>
    <row r="1191" s="99" customFormat="1" x14ac:dyDescent="0.25"/>
    <row r="1192" s="99" customFormat="1" x14ac:dyDescent="0.25"/>
    <row r="1193" s="99" customFormat="1" x14ac:dyDescent="0.25"/>
    <row r="1194" s="99" customFormat="1" x14ac:dyDescent="0.25"/>
    <row r="1195" s="99" customFormat="1" x14ac:dyDescent="0.25"/>
    <row r="1196" s="99" customFormat="1" x14ac:dyDescent="0.25"/>
    <row r="1197" s="99" customFormat="1" x14ac:dyDescent="0.25"/>
    <row r="1198" s="99" customFormat="1" x14ac:dyDescent="0.25"/>
    <row r="1199" s="99" customFormat="1" x14ac:dyDescent="0.25"/>
    <row r="1200" s="99" customFormat="1" x14ac:dyDescent="0.25"/>
    <row r="1201" s="99" customFormat="1" x14ac:dyDescent="0.25"/>
    <row r="1202" s="99" customFormat="1" x14ac:dyDescent="0.25"/>
    <row r="1203" s="99" customFormat="1" x14ac:dyDescent="0.25"/>
    <row r="1204" s="99" customFormat="1" x14ac:dyDescent="0.25"/>
    <row r="1205" s="99" customFormat="1" x14ac:dyDescent="0.25"/>
    <row r="1206" s="99" customFormat="1" x14ac:dyDescent="0.25"/>
    <row r="1207" s="99" customFormat="1" x14ac:dyDescent="0.25"/>
    <row r="1208" s="99" customFormat="1" x14ac:dyDescent="0.25"/>
    <row r="1209" s="99" customFormat="1" x14ac:dyDescent="0.25"/>
    <row r="1210" s="99" customFormat="1" x14ac:dyDescent="0.25"/>
    <row r="1211" s="99" customFormat="1" x14ac:dyDescent="0.25"/>
    <row r="1212" s="99" customFormat="1" x14ac:dyDescent="0.25"/>
    <row r="1213" s="99" customFormat="1" x14ac:dyDescent="0.25"/>
    <row r="1214" s="99" customFormat="1" x14ac:dyDescent="0.25"/>
    <row r="1215" s="99" customFormat="1" x14ac:dyDescent="0.25"/>
    <row r="1216" s="99" customFormat="1" x14ac:dyDescent="0.25"/>
    <row r="1217" s="99" customFormat="1" x14ac:dyDescent="0.25"/>
    <row r="1218" s="99" customFormat="1" x14ac:dyDescent="0.25"/>
    <row r="1219" s="99" customFormat="1" x14ac:dyDescent="0.25"/>
    <row r="1220" s="99" customFormat="1" x14ac:dyDescent="0.25"/>
    <row r="1221" s="99" customFormat="1" x14ac:dyDescent="0.25"/>
    <row r="1222" s="99" customFormat="1" x14ac:dyDescent="0.25"/>
    <row r="1223" s="99" customFormat="1" x14ac:dyDescent="0.25"/>
    <row r="1224" s="99" customFormat="1" x14ac:dyDescent="0.25"/>
    <row r="1225" s="99" customFormat="1" x14ac:dyDescent="0.25"/>
    <row r="1226" s="99" customFormat="1" x14ac:dyDescent="0.25"/>
    <row r="1227" s="99" customFormat="1" x14ac:dyDescent="0.25"/>
    <row r="1228" s="99" customFormat="1" x14ac:dyDescent="0.25"/>
    <row r="1229" s="99" customFormat="1" x14ac:dyDescent="0.25"/>
    <row r="1230" s="99" customFormat="1" x14ac:dyDescent="0.25"/>
    <row r="1231" s="99" customFormat="1" x14ac:dyDescent="0.25"/>
    <row r="1232" s="99" customFormat="1" x14ac:dyDescent="0.25"/>
    <row r="1233" s="99" customFormat="1" x14ac:dyDescent="0.25"/>
    <row r="1234" s="99" customFormat="1" x14ac:dyDescent="0.25"/>
    <row r="1235" s="99" customFormat="1" x14ac:dyDescent="0.25"/>
    <row r="1236" s="99" customFormat="1" x14ac:dyDescent="0.25"/>
    <row r="1237" s="99" customFormat="1" x14ac:dyDescent="0.25"/>
    <row r="1238" s="99" customFormat="1" x14ac:dyDescent="0.25"/>
    <row r="1239" s="99" customFormat="1" x14ac:dyDescent="0.25"/>
    <row r="1240" s="99" customFormat="1" x14ac:dyDescent="0.25"/>
    <row r="1241" s="99" customFormat="1" x14ac:dyDescent="0.25"/>
    <row r="1242" s="99" customFormat="1" x14ac:dyDescent="0.25"/>
    <row r="1243" s="99" customFormat="1" x14ac:dyDescent="0.25"/>
    <row r="1244" s="99" customFormat="1" x14ac:dyDescent="0.25"/>
    <row r="1245" s="99" customFormat="1" x14ac:dyDescent="0.25"/>
    <row r="1246" s="99" customFormat="1" x14ac:dyDescent="0.25"/>
    <row r="1247" s="99" customFormat="1" x14ac:dyDescent="0.25"/>
    <row r="1248" s="99" customFormat="1" x14ac:dyDescent="0.25"/>
    <row r="1249" s="99" customFormat="1" x14ac:dyDescent="0.25"/>
    <row r="1250" s="99" customFormat="1" x14ac:dyDescent="0.25"/>
    <row r="1251" s="99" customFormat="1" x14ac:dyDescent="0.25"/>
    <row r="1252" s="99" customFormat="1" x14ac:dyDescent="0.25"/>
    <row r="1253" s="99" customFormat="1" x14ac:dyDescent="0.25"/>
    <row r="1254" s="99" customFormat="1" x14ac:dyDescent="0.25"/>
    <row r="1255" s="99" customFormat="1" x14ac:dyDescent="0.25"/>
    <row r="1256" s="99" customFormat="1" x14ac:dyDescent="0.25"/>
    <row r="1257" s="99" customFormat="1" x14ac:dyDescent="0.25"/>
    <row r="1258" s="99" customFormat="1" x14ac:dyDescent="0.25"/>
    <row r="1259" s="99" customFormat="1" x14ac:dyDescent="0.25"/>
    <row r="1260" s="99" customFormat="1" x14ac:dyDescent="0.25"/>
    <row r="1261" s="99" customFormat="1" x14ac:dyDescent="0.25"/>
    <row r="1262" s="99" customFormat="1" x14ac:dyDescent="0.25"/>
    <row r="1263" s="99" customFormat="1" x14ac:dyDescent="0.25"/>
    <row r="1264" s="99" customFormat="1" x14ac:dyDescent="0.25"/>
    <row r="1265" s="99" customFormat="1" x14ac:dyDescent="0.25"/>
    <row r="1266" s="99" customFormat="1" x14ac:dyDescent="0.25"/>
    <row r="1267" s="99" customFormat="1" x14ac:dyDescent="0.25"/>
    <row r="1268" s="99" customFormat="1" x14ac:dyDescent="0.25"/>
    <row r="1269" s="99" customFormat="1" x14ac:dyDescent="0.25"/>
    <row r="1270" s="99" customFormat="1" x14ac:dyDescent="0.25"/>
    <row r="1271" s="99" customFormat="1" x14ac:dyDescent="0.25"/>
    <row r="1272" s="99" customFormat="1" x14ac:dyDescent="0.25"/>
    <row r="1273" s="99" customFormat="1" x14ac:dyDescent="0.25"/>
    <row r="1274" s="99" customFormat="1" x14ac:dyDescent="0.25"/>
    <row r="1275" s="99" customFormat="1" x14ac:dyDescent="0.25"/>
    <row r="1276" s="99" customFormat="1" x14ac:dyDescent="0.25"/>
    <row r="1277" s="99" customFormat="1" x14ac:dyDescent="0.25"/>
    <row r="1278" s="99" customFormat="1" x14ac:dyDescent="0.25"/>
    <row r="1279" s="99" customFormat="1" x14ac:dyDescent="0.25"/>
    <row r="1280" s="99" customFormat="1" x14ac:dyDescent="0.25"/>
    <row r="1281" s="99" customFormat="1" x14ac:dyDescent="0.25"/>
    <row r="1282" s="99" customFormat="1" x14ac:dyDescent="0.25"/>
    <row r="1283" s="99" customFormat="1" x14ac:dyDescent="0.25"/>
    <row r="1284" s="99" customFormat="1" x14ac:dyDescent="0.25"/>
    <row r="1285" s="99" customFormat="1" x14ac:dyDescent="0.25"/>
    <row r="1286" s="99" customFormat="1" x14ac:dyDescent="0.25"/>
    <row r="1287" s="99" customFormat="1" x14ac:dyDescent="0.25"/>
    <row r="1288" s="99" customFormat="1" x14ac:dyDescent="0.25"/>
    <row r="1289" s="99" customFormat="1" x14ac:dyDescent="0.25"/>
    <row r="1290" s="99" customFormat="1" x14ac:dyDescent="0.25"/>
    <row r="1291" s="99" customFormat="1" x14ac:dyDescent="0.25"/>
    <row r="1292" s="99" customFormat="1" x14ac:dyDescent="0.25"/>
    <row r="1293" s="99" customFormat="1" x14ac:dyDescent="0.25"/>
    <row r="1294" s="99" customFormat="1" x14ac:dyDescent="0.25"/>
    <row r="1295" s="99" customFormat="1" x14ac:dyDescent="0.25"/>
    <row r="1296" s="99" customFormat="1" x14ac:dyDescent="0.25"/>
    <row r="1297" s="99" customFormat="1" x14ac:dyDescent="0.25"/>
    <row r="1298" s="99" customFormat="1" x14ac:dyDescent="0.25"/>
    <row r="1299" s="99" customFormat="1" x14ac:dyDescent="0.25"/>
    <row r="1300" s="99" customFormat="1" x14ac:dyDescent="0.25"/>
    <row r="1301" s="99" customFormat="1" x14ac:dyDescent="0.25"/>
    <row r="1302" s="99" customFormat="1" x14ac:dyDescent="0.25"/>
    <row r="1303" s="99" customFormat="1" x14ac:dyDescent="0.25"/>
    <row r="1304" s="99" customFormat="1" x14ac:dyDescent="0.25"/>
    <row r="1305" s="99" customFormat="1" x14ac:dyDescent="0.25"/>
    <row r="1306" s="99" customFormat="1" x14ac:dyDescent="0.25"/>
    <row r="1307" s="99" customFormat="1" x14ac:dyDescent="0.25"/>
    <row r="1308" s="99" customFormat="1" x14ac:dyDescent="0.25"/>
    <row r="1309" s="99" customFormat="1" x14ac:dyDescent="0.25"/>
    <row r="1310" s="99" customFormat="1" x14ac:dyDescent="0.25"/>
    <row r="1311" s="99" customFormat="1" x14ac:dyDescent="0.25"/>
    <row r="1312" s="99" customFormat="1" x14ac:dyDescent="0.25"/>
    <row r="1313" s="99" customFormat="1" x14ac:dyDescent="0.25"/>
    <row r="1314" s="99" customFormat="1" x14ac:dyDescent="0.25"/>
    <row r="1315" s="99" customFormat="1" x14ac:dyDescent="0.25"/>
    <row r="1316" s="99" customFormat="1" x14ac:dyDescent="0.25"/>
    <row r="1317" s="99" customFormat="1" x14ac:dyDescent="0.25"/>
    <row r="1318" s="99" customFormat="1" x14ac:dyDescent="0.25"/>
    <row r="1319" s="99" customFormat="1" x14ac:dyDescent="0.25"/>
    <row r="1320" s="99" customFormat="1" x14ac:dyDescent="0.25"/>
    <row r="1321" s="99" customFormat="1" x14ac:dyDescent="0.25"/>
    <row r="1322" s="99" customFormat="1" x14ac:dyDescent="0.25"/>
    <row r="1323" s="99" customFormat="1" x14ac:dyDescent="0.25"/>
    <row r="1324" s="99" customFormat="1" x14ac:dyDescent="0.25"/>
    <row r="1325" s="99" customFormat="1" x14ac:dyDescent="0.25"/>
    <row r="1326" s="99" customFormat="1" x14ac:dyDescent="0.25"/>
    <row r="1327" s="99" customFormat="1" x14ac:dyDescent="0.25"/>
    <row r="1328" s="99" customFormat="1" x14ac:dyDescent="0.25"/>
    <row r="1329" s="99" customFormat="1" x14ac:dyDescent="0.25"/>
    <row r="1330" s="99" customFormat="1" x14ac:dyDescent="0.25"/>
    <row r="1331" s="99" customFormat="1" x14ac:dyDescent="0.25"/>
    <row r="1332" s="99" customFormat="1" x14ac:dyDescent="0.25"/>
    <row r="1333" s="99" customFormat="1" x14ac:dyDescent="0.25"/>
    <row r="1334" s="99" customFormat="1" x14ac:dyDescent="0.25"/>
    <row r="1335" s="99" customFormat="1" x14ac:dyDescent="0.25"/>
    <row r="1336" s="99" customFormat="1" x14ac:dyDescent="0.25"/>
    <row r="1337" s="99" customFormat="1" x14ac:dyDescent="0.25"/>
    <row r="1338" s="99" customFormat="1" x14ac:dyDescent="0.25"/>
    <row r="1339" s="99" customFormat="1" x14ac:dyDescent="0.25"/>
    <row r="1340" s="99" customFormat="1" x14ac:dyDescent="0.25"/>
    <row r="1341" s="99" customFormat="1" x14ac:dyDescent="0.25"/>
    <row r="1342" s="99" customFormat="1" x14ac:dyDescent="0.25"/>
    <row r="1343" s="99" customFormat="1" x14ac:dyDescent="0.25"/>
    <row r="1344" s="99" customFormat="1" x14ac:dyDescent="0.25"/>
    <row r="1345" s="99" customFormat="1" x14ac:dyDescent="0.25"/>
    <row r="1346" s="99" customFormat="1" x14ac:dyDescent="0.25"/>
    <row r="1347" s="99" customFormat="1" x14ac:dyDescent="0.25"/>
    <row r="1348" s="99" customFormat="1" x14ac:dyDescent="0.25"/>
    <row r="1349" s="99" customFormat="1" x14ac:dyDescent="0.25"/>
    <row r="1350" s="99" customFormat="1" x14ac:dyDescent="0.25"/>
    <row r="1351" s="99" customFormat="1" x14ac:dyDescent="0.25"/>
    <row r="1352" s="99" customFormat="1" x14ac:dyDescent="0.25"/>
    <row r="1353" s="99" customFormat="1" x14ac:dyDescent="0.25"/>
    <row r="1354" s="99" customFormat="1" x14ac:dyDescent="0.25"/>
    <row r="1355" s="99" customFormat="1" x14ac:dyDescent="0.25"/>
    <row r="1356" s="99" customFormat="1" x14ac:dyDescent="0.25"/>
    <row r="1357" s="99" customFormat="1" x14ac:dyDescent="0.25"/>
    <row r="1358" s="99" customFormat="1" x14ac:dyDescent="0.25"/>
    <row r="1359" s="99" customFormat="1" x14ac:dyDescent="0.25"/>
    <row r="1360" s="99" customFormat="1" x14ac:dyDescent="0.25"/>
    <row r="1361" s="99" customFormat="1" x14ac:dyDescent="0.25"/>
    <row r="1362" s="99" customFormat="1" x14ac:dyDescent="0.25"/>
    <row r="1363" s="99" customFormat="1" x14ac:dyDescent="0.25"/>
    <row r="1364" s="99" customFormat="1" x14ac:dyDescent="0.25"/>
    <row r="1365" s="99" customFormat="1" x14ac:dyDescent="0.25"/>
    <row r="1366" s="99" customFormat="1" x14ac:dyDescent="0.25"/>
    <row r="1367" s="99" customFormat="1" x14ac:dyDescent="0.25"/>
    <row r="1368" s="99" customFormat="1" x14ac:dyDescent="0.25"/>
    <row r="1369" s="99" customFormat="1" x14ac:dyDescent="0.25"/>
    <row r="1370" s="99" customFormat="1" x14ac:dyDescent="0.25"/>
    <row r="1371" s="99" customFormat="1" x14ac:dyDescent="0.25"/>
    <row r="1372" s="99" customFormat="1" x14ac:dyDescent="0.25"/>
    <row r="1373" s="99" customFormat="1" x14ac:dyDescent="0.25"/>
    <row r="1374" s="99" customFormat="1" x14ac:dyDescent="0.25"/>
    <row r="1375" s="99" customFormat="1" x14ac:dyDescent="0.25"/>
    <row r="1376" s="99" customFormat="1" x14ac:dyDescent="0.25"/>
    <row r="1377" s="99" customFormat="1" x14ac:dyDescent="0.25"/>
    <row r="1378" s="99" customFormat="1" x14ac:dyDescent="0.25"/>
    <row r="1379" s="99" customFormat="1" x14ac:dyDescent="0.25"/>
    <row r="1380" s="99" customFormat="1" x14ac:dyDescent="0.25"/>
    <row r="1381" s="99" customFormat="1" x14ac:dyDescent="0.25"/>
    <row r="1382" s="99" customFormat="1" x14ac:dyDescent="0.25"/>
    <row r="1383" s="99" customFormat="1" x14ac:dyDescent="0.25"/>
    <row r="1384" s="99" customFormat="1" x14ac:dyDescent="0.25"/>
    <row r="1385" s="99" customFormat="1" x14ac:dyDescent="0.25"/>
    <row r="1386" s="99" customFormat="1" x14ac:dyDescent="0.25"/>
    <row r="1387" s="99" customFormat="1" x14ac:dyDescent="0.25"/>
    <row r="1388" s="99" customFormat="1" x14ac:dyDescent="0.25"/>
    <row r="1389" s="99" customFormat="1" x14ac:dyDescent="0.25"/>
    <row r="1390" s="99" customFormat="1" x14ac:dyDescent="0.25"/>
    <row r="1391" s="99" customFormat="1" x14ac:dyDescent="0.25"/>
    <row r="1392" s="99" customFormat="1" x14ac:dyDescent="0.25"/>
    <row r="1393" s="99" customFormat="1" x14ac:dyDescent="0.25"/>
    <row r="1394" s="99" customFormat="1" x14ac:dyDescent="0.25"/>
    <row r="1395" s="99" customFormat="1" x14ac:dyDescent="0.25"/>
    <row r="1396" s="99" customFormat="1" x14ac:dyDescent="0.25"/>
    <row r="1397" s="99" customFormat="1" x14ac:dyDescent="0.25"/>
    <row r="1398" s="99" customFormat="1" x14ac:dyDescent="0.25"/>
    <row r="1399" s="99" customFormat="1" x14ac:dyDescent="0.25"/>
    <row r="1400" s="99" customFormat="1" x14ac:dyDescent="0.25"/>
    <row r="1401" s="99" customFormat="1" x14ac:dyDescent="0.25"/>
    <row r="1402" s="99" customFormat="1" x14ac:dyDescent="0.25"/>
    <row r="1403" s="99" customFormat="1" x14ac:dyDescent="0.25"/>
    <row r="1404" s="99" customFormat="1" x14ac:dyDescent="0.25"/>
    <row r="1405" s="99" customFormat="1" x14ac:dyDescent="0.25"/>
    <row r="1406" s="99" customFormat="1" x14ac:dyDescent="0.25"/>
    <row r="1407" s="99" customFormat="1" x14ac:dyDescent="0.25"/>
    <row r="1408" s="99" customFormat="1" x14ac:dyDescent="0.25"/>
    <row r="1409" s="99" customFormat="1" x14ac:dyDescent="0.25"/>
    <row r="1410" s="99" customFormat="1" x14ac:dyDescent="0.25"/>
    <row r="1411" s="99" customFormat="1" x14ac:dyDescent="0.25"/>
    <row r="1412" s="99" customFormat="1" x14ac:dyDescent="0.25"/>
    <row r="1413" s="99" customFormat="1" x14ac:dyDescent="0.25"/>
    <row r="1414" s="99" customFormat="1" x14ac:dyDescent="0.25"/>
    <row r="1415" s="99" customFormat="1" x14ac:dyDescent="0.25"/>
    <row r="1416" s="99" customFormat="1" x14ac:dyDescent="0.25"/>
    <row r="1417" s="99" customFormat="1" x14ac:dyDescent="0.25"/>
    <row r="1418" s="99" customFormat="1" x14ac:dyDescent="0.25"/>
    <row r="1419" s="99" customFormat="1" x14ac:dyDescent="0.25"/>
    <row r="1420" s="99" customFormat="1" x14ac:dyDescent="0.25"/>
    <row r="1421" s="99" customFormat="1" x14ac:dyDescent="0.25"/>
    <row r="1422" s="99" customFormat="1" x14ac:dyDescent="0.25"/>
    <row r="1423" s="99" customFormat="1" x14ac:dyDescent="0.25"/>
    <row r="1424" s="99" customFormat="1" x14ac:dyDescent="0.25"/>
    <row r="1425" s="99" customFormat="1" x14ac:dyDescent="0.25"/>
    <row r="1426" s="99" customFormat="1" x14ac:dyDescent="0.25"/>
    <row r="1427" s="99" customFormat="1" x14ac:dyDescent="0.25"/>
    <row r="1428" s="99" customFormat="1" x14ac:dyDescent="0.25"/>
    <row r="1429" s="99" customFormat="1" x14ac:dyDescent="0.25"/>
    <row r="1430" s="99" customFormat="1" x14ac:dyDescent="0.25"/>
    <row r="1431" s="99" customFormat="1" x14ac:dyDescent="0.25"/>
    <row r="1432" s="99" customFormat="1" x14ac:dyDescent="0.25"/>
    <row r="1433" s="99" customFormat="1" x14ac:dyDescent="0.25"/>
    <row r="1434" s="99" customFormat="1" x14ac:dyDescent="0.25"/>
    <row r="1435" s="99" customFormat="1" x14ac:dyDescent="0.25"/>
    <row r="1436" s="99" customFormat="1" x14ac:dyDescent="0.25"/>
    <row r="1437" s="99" customFormat="1" x14ac:dyDescent="0.25"/>
    <row r="1438" s="99" customFormat="1" x14ac:dyDescent="0.25"/>
    <row r="1439" s="99" customFormat="1" x14ac:dyDescent="0.25"/>
    <row r="1440" s="99" customFormat="1" x14ac:dyDescent="0.25"/>
    <row r="1441" s="99" customFormat="1" x14ac:dyDescent="0.25"/>
    <row r="1442" s="99" customFormat="1" x14ac:dyDescent="0.25"/>
    <row r="1443" s="99" customFormat="1" x14ac:dyDescent="0.25"/>
    <row r="1444" s="99" customFormat="1" x14ac:dyDescent="0.25"/>
    <row r="1445" s="99" customFormat="1" x14ac:dyDescent="0.25"/>
    <row r="1446" s="99" customFormat="1" x14ac:dyDescent="0.25"/>
    <row r="1447" s="99" customFormat="1" x14ac:dyDescent="0.25"/>
    <row r="1448" s="99" customFormat="1" x14ac:dyDescent="0.25"/>
    <row r="1449" s="99" customFormat="1" x14ac:dyDescent="0.25"/>
    <row r="1450" s="99" customFormat="1" x14ac:dyDescent="0.25"/>
    <row r="1451" s="99" customFormat="1" x14ac:dyDescent="0.25"/>
    <row r="1452" s="99" customFormat="1" x14ac:dyDescent="0.25"/>
    <row r="1453" s="99" customFormat="1" x14ac:dyDescent="0.25"/>
    <row r="1454" s="99" customFormat="1" x14ac:dyDescent="0.25"/>
    <row r="1455" s="99" customFormat="1" x14ac:dyDescent="0.25"/>
    <row r="1456" s="99" customFormat="1" x14ac:dyDescent="0.25"/>
    <row r="1457" s="99" customFormat="1" x14ac:dyDescent="0.25"/>
    <row r="1458" s="99" customFormat="1" x14ac:dyDescent="0.25"/>
    <row r="1459" s="99" customFormat="1" x14ac:dyDescent="0.25"/>
    <row r="1460" s="99" customFormat="1" x14ac:dyDescent="0.25"/>
    <row r="1461" s="99" customFormat="1" x14ac:dyDescent="0.25"/>
    <row r="1462" s="99" customFormat="1" x14ac:dyDescent="0.25"/>
    <row r="1463" s="99" customFormat="1" x14ac:dyDescent="0.25"/>
    <row r="1464" s="99" customFormat="1" x14ac:dyDescent="0.25"/>
    <row r="1465" s="99" customFormat="1" x14ac:dyDescent="0.25"/>
    <row r="1466" s="99" customFormat="1" x14ac:dyDescent="0.25"/>
    <row r="1467" s="99" customFormat="1" x14ac:dyDescent="0.25"/>
    <row r="1468" s="99" customFormat="1" x14ac:dyDescent="0.25"/>
    <row r="1469" s="99" customFormat="1" x14ac:dyDescent="0.25"/>
    <row r="1470" s="99" customFormat="1" x14ac:dyDescent="0.25"/>
    <row r="1471" s="99" customFormat="1" x14ac:dyDescent="0.25"/>
    <row r="1472" s="99" customFormat="1" x14ac:dyDescent="0.25"/>
    <row r="1473" s="99" customFormat="1" x14ac:dyDescent="0.25"/>
    <row r="1474" s="99" customFormat="1" x14ac:dyDescent="0.25"/>
    <row r="1475" s="99" customFormat="1" x14ac:dyDescent="0.25"/>
    <row r="1476" s="99" customFormat="1" x14ac:dyDescent="0.25"/>
    <row r="1477" s="99" customFormat="1" x14ac:dyDescent="0.25"/>
    <row r="1478" s="99" customFormat="1" x14ac:dyDescent="0.25"/>
    <row r="1479" s="99" customFormat="1" x14ac:dyDescent="0.25"/>
    <row r="1480" s="99" customFormat="1" x14ac:dyDescent="0.25"/>
    <row r="1481" s="99" customFormat="1" x14ac:dyDescent="0.25"/>
    <row r="1482" s="99" customFormat="1" x14ac:dyDescent="0.25"/>
    <row r="1483" s="99" customFormat="1" x14ac:dyDescent="0.25"/>
    <row r="1484" s="99" customFormat="1" x14ac:dyDescent="0.25"/>
    <row r="1485" s="99" customFormat="1" x14ac:dyDescent="0.25"/>
    <row r="1486" s="99" customFormat="1" x14ac:dyDescent="0.25"/>
    <row r="1487" s="99" customFormat="1" x14ac:dyDescent="0.25"/>
    <row r="1488" s="99" customFormat="1" x14ac:dyDescent="0.25"/>
    <row r="1489" s="99" customFormat="1" x14ac:dyDescent="0.25"/>
    <row r="1490" s="99" customFormat="1" x14ac:dyDescent="0.25"/>
    <row r="1491" s="99" customFormat="1" x14ac:dyDescent="0.25"/>
    <row r="1492" s="99" customFormat="1" x14ac:dyDescent="0.25"/>
    <row r="1493" s="99" customFormat="1" x14ac:dyDescent="0.25"/>
    <row r="1494" s="99" customFormat="1" x14ac:dyDescent="0.25"/>
    <row r="1495" s="99" customFormat="1" x14ac:dyDescent="0.25"/>
    <row r="1496" s="99" customFormat="1" x14ac:dyDescent="0.25"/>
    <row r="1497" s="99" customFormat="1" x14ac:dyDescent="0.25"/>
    <row r="1498" s="99" customFormat="1" x14ac:dyDescent="0.25"/>
    <row r="1499" s="99" customFormat="1" x14ac:dyDescent="0.25"/>
    <row r="1500" s="99" customFormat="1" x14ac:dyDescent="0.25"/>
    <row r="1501" s="99" customFormat="1" x14ac:dyDescent="0.25"/>
    <row r="1502" s="99" customFormat="1" x14ac:dyDescent="0.25"/>
    <row r="1503" s="99" customFormat="1" x14ac:dyDescent="0.25"/>
    <row r="1504" s="99" customFormat="1" x14ac:dyDescent="0.25"/>
    <row r="1505" s="99" customFormat="1" x14ac:dyDescent="0.25"/>
    <row r="1506" s="99" customFormat="1" x14ac:dyDescent="0.25"/>
    <row r="1507" s="99" customFormat="1" x14ac:dyDescent="0.25"/>
    <row r="1508" s="99" customFormat="1" x14ac:dyDescent="0.25"/>
    <row r="1509" s="99" customFormat="1" x14ac:dyDescent="0.25"/>
    <row r="1510" s="99" customFormat="1" x14ac:dyDescent="0.25"/>
    <row r="1511" s="99" customFormat="1" x14ac:dyDescent="0.25"/>
    <row r="1512" s="99" customFormat="1" x14ac:dyDescent="0.25"/>
    <row r="1513" s="99" customFormat="1" x14ac:dyDescent="0.25"/>
    <row r="1514" s="99" customFormat="1" x14ac:dyDescent="0.25"/>
    <row r="1515" s="99" customFormat="1" x14ac:dyDescent="0.25"/>
    <row r="1516" s="99" customFormat="1" x14ac:dyDescent="0.25"/>
    <row r="1517" s="99" customFormat="1" x14ac:dyDescent="0.25"/>
    <row r="1518" s="99" customFormat="1" x14ac:dyDescent="0.25"/>
    <row r="1519" s="99" customFormat="1" x14ac:dyDescent="0.25"/>
    <row r="1520" s="99" customFormat="1" x14ac:dyDescent="0.25"/>
    <row r="1521" s="99" customFormat="1" x14ac:dyDescent="0.25"/>
    <row r="1522" s="99" customFormat="1" x14ac:dyDescent="0.25"/>
    <row r="1523" s="99" customFormat="1" x14ac:dyDescent="0.25"/>
    <row r="1524" s="99" customFormat="1" x14ac:dyDescent="0.25"/>
    <row r="1525" s="99" customFormat="1" x14ac:dyDescent="0.25"/>
    <row r="1526" s="99" customFormat="1" x14ac:dyDescent="0.25"/>
    <row r="1527" s="99" customFormat="1" x14ac:dyDescent="0.25"/>
    <row r="1528" s="99" customFormat="1" x14ac:dyDescent="0.25"/>
    <row r="1529" s="99" customFormat="1" x14ac:dyDescent="0.25"/>
    <row r="1530" s="99" customFormat="1" x14ac:dyDescent="0.25"/>
    <row r="1531" s="99" customFormat="1" x14ac:dyDescent="0.25"/>
    <row r="1532" s="99" customFormat="1" x14ac:dyDescent="0.25"/>
    <row r="1533" s="99" customFormat="1" x14ac:dyDescent="0.25"/>
    <row r="1534" s="99" customFormat="1" x14ac:dyDescent="0.25"/>
    <row r="1535" s="99" customFormat="1" x14ac:dyDescent="0.25"/>
    <row r="1536" s="99" customFormat="1" x14ac:dyDescent="0.25"/>
    <row r="1537" s="99" customFormat="1" x14ac:dyDescent="0.25"/>
    <row r="1538" s="99" customFormat="1" x14ac:dyDescent="0.25"/>
    <row r="1539" s="99" customFormat="1" x14ac:dyDescent="0.25"/>
    <row r="1540" s="99" customFormat="1" x14ac:dyDescent="0.25"/>
    <row r="1541" s="99" customFormat="1" x14ac:dyDescent="0.25"/>
    <row r="1542" s="99" customFormat="1" x14ac:dyDescent="0.25"/>
    <row r="1543" s="99" customFormat="1" x14ac:dyDescent="0.25"/>
    <row r="1544" s="99" customFormat="1" x14ac:dyDescent="0.25"/>
    <row r="1545" s="99" customFormat="1" x14ac:dyDescent="0.25"/>
    <row r="1546" s="99" customFormat="1" x14ac:dyDescent="0.25"/>
    <row r="1547" s="99" customFormat="1" x14ac:dyDescent="0.25"/>
    <row r="1548" s="99" customFormat="1" x14ac:dyDescent="0.25"/>
    <row r="1549" s="99" customFormat="1" x14ac:dyDescent="0.25"/>
    <row r="1550" s="99" customFormat="1" x14ac:dyDescent="0.25"/>
    <row r="1551" s="99" customFormat="1" x14ac:dyDescent="0.25"/>
    <row r="1552" s="99" customFormat="1" x14ac:dyDescent="0.25"/>
    <row r="1553" s="99" customFormat="1" x14ac:dyDescent="0.25"/>
    <row r="1554" s="99" customFormat="1" x14ac:dyDescent="0.25"/>
    <row r="1555" s="99" customFormat="1" x14ac:dyDescent="0.25"/>
    <row r="1556" s="99" customFormat="1" x14ac:dyDescent="0.25"/>
    <row r="1557" s="99" customFormat="1" x14ac:dyDescent="0.25"/>
    <row r="1558" s="99" customFormat="1" x14ac:dyDescent="0.25"/>
    <row r="1559" s="99" customFormat="1" x14ac:dyDescent="0.25"/>
    <row r="1560" s="99" customFormat="1" x14ac:dyDescent="0.25"/>
    <row r="1561" s="99" customFormat="1" x14ac:dyDescent="0.25"/>
    <row r="1562" s="99" customFormat="1" x14ac:dyDescent="0.25"/>
    <row r="1563" s="99" customFormat="1" x14ac:dyDescent="0.25"/>
    <row r="1564" s="99" customFormat="1" x14ac:dyDescent="0.25"/>
    <row r="1565" s="99" customFormat="1" x14ac:dyDescent="0.25"/>
    <row r="1566" s="99" customFormat="1" x14ac:dyDescent="0.25"/>
    <row r="1567" s="99" customFormat="1" x14ac:dyDescent="0.25"/>
    <row r="1568" s="99" customFormat="1" x14ac:dyDescent="0.25"/>
    <row r="1569" s="99" customFormat="1" x14ac:dyDescent="0.25"/>
    <row r="1570" s="99" customFormat="1" x14ac:dyDescent="0.25"/>
    <row r="1571" s="99" customFormat="1" x14ac:dyDescent="0.25"/>
    <row r="1572" s="99" customFormat="1" x14ac:dyDescent="0.25"/>
    <row r="1573" s="99" customFormat="1" x14ac:dyDescent="0.25"/>
    <row r="1574" s="99" customFormat="1" x14ac:dyDescent="0.25"/>
    <row r="1575" s="99" customFormat="1" x14ac:dyDescent="0.25"/>
    <row r="1576" s="99" customFormat="1" x14ac:dyDescent="0.25"/>
    <row r="1577" s="99" customFormat="1" x14ac:dyDescent="0.25"/>
    <row r="1578" s="99" customFormat="1" x14ac:dyDescent="0.25"/>
    <row r="1579" s="99" customFormat="1" x14ac:dyDescent="0.25"/>
    <row r="1580" s="99" customFormat="1" x14ac:dyDescent="0.25"/>
    <row r="1581" s="99" customFormat="1" x14ac:dyDescent="0.25"/>
    <row r="1582" s="99" customFormat="1" x14ac:dyDescent="0.25"/>
    <row r="1583" s="99" customFormat="1" x14ac:dyDescent="0.25"/>
    <row r="1584" s="99" customFormat="1" x14ac:dyDescent="0.25"/>
    <row r="1585" s="99" customFormat="1" x14ac:dyDescent="0.25"/>
    <row r="1586" s="99" customFormat="1" x14ac:dyDescent="0.25"/>
    <row r="1587" s="99" customFormat="1" x14ac:dyDescent="0.25"/>
    <row r="1588" s="99" customFormat="1" x14ac:dyDescent="0.25"/>
    <row r="1589" s="99" customFormat="1" x14ac:dyDescent="0.25"/>
    <row r="1590" s="99" customFormat="1" x14ac:dyDescent="0.25"/>
    <row r="1591" s="99" customFormat="1" x14ac:dyDescent="0.25"/>
    <row r="1592" s="99" customFormat="1" x14ac:dyDescent="0.25"/>
    <row r="1593" s="99" customFormat="1" x14ac:dyDescent="0.25"/>
    <row r="1594" s="99" customFormat="1" x14ac:dyDescent="0.25"/>
    <row r="1595" s="99" customFormat="1" x14ac:dyDescent="0.25"/>
    <row r="1596" s="99" customFormat="1" x14ac:dyDescent="0.25"/>
    <row r="1597" s="99" customFormat="1" x14ac:dyDescent="0.25"/>
    <row r="1598" s="99" customFormat="1" x14ac:dyDescent="0.25"/>
    <row r="1599" s="99" customFormat="1" x14ac:dyDescent="0.25"/>
    <row r="1600" s="99" customFormat="1" x14ac:dyDescent="0.25"/>
    <row r="1601" s="99" customFormat="1" x14ac:dyDescent="0.25"/>
    <row r="1602" s="99" customFormat="1" x14ac:dyDescent="0.25"/>
    <row r="1603" s="99" customFormat="1" x14ac:dyDescent="0.25"/>
    <row r="1604" s="99" customFormat="1" x14ac:dyDescent="0.25"/>
    <row r="1605" s="99" customFormat="1" x14ac:dyDescent="0.25"/>
    <row r="1606" s="99" customFormat="1" x14ac:dyDescent="0.25"/>
    <row r="1607" s="99" customFormat="1" x14ac:dyDescent="0.25"/>
    <row r="1608" s="99" customFormat="1" x14ac:dyDescent="0.25"/>
    <row r="1609" s="99" customFormat="1" x14ac:dyDescent="0.25"/>
    <row r="1610" s="99" customFormat="1" x14ac:dyDescent="0.25"/>
    <row r="1611" s="99" customFormat="1" x14ac:dyDescent="0.25"/>
    <row r="1612" s="99" customFormat="1" x14ac:dyDescent="0.25"/>
    <row r="1613" s="99" customFormat="1" x14ac:dyDescent="0.25"/>
    <row r="1614" s="99" customFormat="1" x14ac:dyDescent="0.25"/>
    <row r="1615" s="99" customFormat="1" x14ac:dyDescent="0.25"/>
    <row r="1616" s="99" customFormat="1" x14ac:dyDescent="0.25"/>
    <row r="1617" s="99" customFormat="1" x14ac:dyDescent="0.25"/>
    <row r="1618" s="99" customFormat="1" x14ac:dyDescent="0.25"/>
    <row r="1619" s="99" customFormat="1" x14ac:dyDescent="0.25"/>
    <row r="1620" s="99" customFormat="1" x14ac:dyDescent="0.25"/>
    <row r="1621" s="99" customFormat="1" x14ac:dyDescent="0.25"/>
    <row r="1622" s="99" customFormat="1" x14ac:dyDescent="0.25"/>
    <row r="1623" s="99" customFormat="1" x14ac:dyDescent="0.25"/>
    <row r="1624" s="99" customFormat="1" x14ac:dyDescent="0.25"/>
    <row r="1625" s="99" customFormat="1" x14ac:dyDescent="0.25"/>
    <row r="1626" s="99" customFormat="1" x14ac:dyDescent="0.25"/>
    <row r="1627" s="99" customFormat="1" x14ac:dyDescent="0.25"/>
    <row r="1628" s="99" customFormat="1" x14ac:dyDescent="0.25"/>
    <row r="1629" s="99" customFormat="1" x14ac:dyDescent="0.25"/>
    <row r="1630" s="99" customFormat="1" x14ac:dyDescent="0.25"/>
    <row r="1631" s="99" customFormat="1" x14ac:dyDescent="0.25"/>
    <row r="1632" s="99" customFormat="1" x14ac:dyDescent="0.25"/>
    <row r="1633" s="99" customFormat="1" x14ac:dyDescent="0.25"/>
    <row r="1634" s="99" customFormat="1" x14ac:dyDescent="0.25"/>
    <row r="1635" s="99" customFormat="1" x14ac:dyDescent="0.25"/>
    <row r="1636" s="99" customFormat="1" x14ac:dyDescent="0.25"/>
    <row r="1637" s="99" customFormat="1" x14ac:dyDescent="0.25"/>
    <row r="1638" s="99" customFormat="1" x14ac:dyDescent="0.25"/>
    <row r="1639" s="99" customFormat="1" x14ac:dyDescent="0.25"/>
    <row r="1640" s="99" customFormat="1" x14ac:dyDescent="0.25"/>
    <row r="1641" s="99" customFormat="1" x14ac:dyDescent="0.25"/>
    <row r="1642" s="99" customFormat="1" x14ac:dyDescent="0.25"/>
    <row r="1643" s="99" customFormat="1" x14ac:dyDescent="0.25"/>
    <row r="1644" s="99" customFormat="1" x14ac:dyDescent="0.25"/>
    <row r="1645" s="99" customFormat="1" x14ac:dyDescent="0.25"/>
    <row r="1646" s="99" customFormat="1" x14ac:dyDescent="0.25"/>
    <row r="1647" s="99" customFormat="1" x14ac:dyDescent="0.25"/>
    <row r="1648" s="99" customFormat="1" x14ac:dyDescent="0.25"/>
    <row r="1649" s="99" customFormat="1" x14ac:dyDescent="0.25"/>
    <row r="1650" s="99" customFormat="1" x14ac:dyDescent="0.25"/>
    <row r="1651" s="99" customFormat="1" x14ac:dyDescent="0.25"/>
    <row r="1652" s="99" customFormat="1" x14ac:dyDescent="0.25"/>
    <row r="1653" s="99" customFormat="1" x14ac:dyDescent="0.25"/>
    <row r="1654" s="99" customFormat="1" x14ac:dyDescent="0.25"/>
    <row r="1655" s="99" customFormat="1" x14ac:dyDescent="0.25"/>
    <row r="1656" s="99" customFormat="1" x14ac:dyDescent="0.25"/>
    <row r="1657" s="99" customFormat="1" x14ac:dyDescent="0.25"/>
    <row r="1658" s="99" customFormat="1" x14ac:dyDescent="0.25"/>
    <row r="1659" s="99" customFormat="1" x14ac:dyDescent="0.25"/>
    <row r="1660" s="99" customFormat="1" x14ac:dyDescent="0.25"/>
    <row r="1661" s="99" customFormat="1" x14ac:dyDescent="0.25"/>
    <row r="1662" s="99" customFormat="1" x14ac:dyDescent="0.25"/>
    <row r="1663" s="99" customFormat="1" x14ac:dyDescent="0.25"/>
    <row r="1664" s="99" customFormat="1" x14ac:dyDescent="0.25"/>
    <row r="1665" s="99" customFormat="1" x14ac:dyDescent="0.25"/>
    <row r="1666" s="99" customFormat="1" x14ac:dyDescent="0.25"/>
    <row r="1667" s="99" customFormat="1" x14ac:dyDescent="0.25"/>
    <row r="1668" s="99" customFormat="1" x14ac:dyDescent="0.25"/>
    <row r="1669" s="99" customFormat="1" x14ac:dyDescent="0.25"/>
    <row r="1670" s="99" customFormat="1" x14ac:dyDescent="0.25"/>
    <row r="1671" s="99" customFormat="1" x14ac:dyDescent="0.25"/>
    <row r="1672" s="99" customFormat="1" x14ac:dyDescent="0.25"/>
    <row r="1673" s="99" customFormat="1" x14ac:dyDescent="0.25"/>
    <row r="1674" s="99" customFormat="1" x14ac:dyDescent="0.25"/>
    <row r="1675" s="99" customFormat="1" x14ac:dyDescent="0.25"/>
    <row r="1676" s="99" customFormat="1" x14ac:dyDescent="0.25"/>
    <row r="1677" s="99" customFormat="1" x14ac:dyDescent="0.25"/>
    <row r="1678" s="99" customFormat="1" x14ac:dyDescent="0.25"/>
    <row r="1679" s="99" customFormat="1" x14ac:dyDescent="0.25"/>
    <row r="1680" s="99" customFormat="1" x14ac:dyDescent="0.25"/>
    <row r="1681" s="99" customFormat="1" x14ac:dyDescent="0.25"/>
    <row r="1682" s="99" customFormat="1" x14ac:dyDescent="0.25"/>
    <row r="1683" s="99" customFormat="1" x14ac:dyDescent="0.25"/>
    <row r="1684" s="99" customFormat="1" x14ac:dyDescent="0.25"/>
    <row r="1685" s="99" customFormat="1" x14ac:dyDescent="0.25"/>
    <row r="1686" s="99" customFormat="1" x14ac:dyDescent="0.25"/>
    <row r="1687" s="99" customFormat="1" x14ac:dyDescent="0.25"/>
    <row r="1688" s="99" customFormat="1" x14ac:dyDescent="0.25"/>
    <row r="1689" s="99" customFormat="1" x14ac:dyDescent="0.25"/>
    <row r="1690" s="99" customFormat="1" x14ac:dyDescent="0.25"/>
    <row r="1691" s="99" customFormat="1" x14ac:dyDescent="0.25"/>
    <row r="1692" s="99" customFormat="1" x14ac:dyDescent="0.25"/>
    <row r="1693" s="99" customFormat="1" x14ac:dyDescent="0.25"/>
    <row r="1694" s="99" customFormat="1" x14ac:dyDescent="0.25"/>
    <row r="1695" s="99" customFormat="1" x14ac:dyDescent="0.25"/>
    <row r="1696" s="99" customFormat="1" x14ac:dyDescent="0.25"/>
    <row r="1697" s="99" customFormat="1" x14ac:dyDescent="0.25"/>
    <row r="1698" s="99" customFormat="1" x14ac:dyDescent="0.25"/>
    <row r="1699" s="99" customFormat="1" x14ac:dyDescent="0.25"/>
    <row r="1700" s="99" customFormat="1" x14ac:dyDescent="0.25"/>
    <row r="1701" s="99" customFormat="1" x14ac:dyDescent="0.25"/>
    <row r="1702" s="99" customFormat="1" x14ac:dyDescent="0.25"/>
    <row r="1703" s="99" customFormat="1" x14ac:dyDescent="0.25"/>
    <row r="1704" s="99" customFormat="1" x14ac:dyDescent="0.25"/>
    <row r="1705" s="99" customFormat="1" x14ac:dyDescent="0.25"/>
    <row r="1706" s="99" customFormat="1" x14ac:dyDescent="0.25"/>
    <row r="1707" s="99" customFormat="1" x14ac:dyDescent="0.25"/>
    <row r="1708" s="99" customFormat="1" x14ac:dyDescent="0.25"/>
    <row r="1709" s="99" customFormat="1" x14ac:dyDescent="0.25"/>
    <row r="1710" s="99" customFormat="1" x14ac:dyDescent="0.25"/>
    <row r="1711" s="99" customFormat="1" x14ac:dyDescent="0.25"/>
    <row r="1712" s="99" customFormat="1" x14ac:dyDescent="0.25"/>
    <row r="1713" s="99" customFormat="1" x14ac:dyDescent="0.25"/>
    <row r="1714" s="99" customFormat="1" x14ac:dyDescent="0.25"/>
    <row r="1715" s="99" customFormat="1" x14ac:dyDescent="0.25"/>
    <row r="1716" s="99" customFormat="1" x14ac:dyDescent="0.25"/>
    <row r="1717" s="99" customFormat="1" x14ac:dyDescent="0.25"/>
    <row r="1718" s="99" customFormat="1" x14ac:dyDescent="0.25"/>
    <row r="1719" s="99" customFormat="1" x14ac:dyDescent="0.25"/>
    <row r="1720" s="99" customFormat="1" x14ac:dyDescent="0.25"/>
    <row r="1721" s="99" customFormat="1" x14ac:dyDescent="0.25"/>
    <row r="1722" s="99" customFormat="1" x14ac:dyDescent="0.25"/>
    <row r="1723" s="99" customFormat="1" x14ac:dyDescent="0.25"/>
    <row r="1724" s="99" customFormat="1" x14ac:dyDescent="0.25"/>
    <row r="1725" s="99" customFormat="1" x14ac:dyDescent="0.25"/>
    <row r="1726" s="99" customFormat="1" x14ac:dyDescent="0.25"/>
    <row r="1727" s="99" customFormat="1" x14ac:dyDescent="0.25"/>
    <row r="1728" s="99" customFormat="1" x14ac:dyDescent="0.25"/>
    <row r="1729" s="99" customFormat="1" x14ac:dyDescent="0.25"/>
    <row r="1730" s="99" customFormat="1" x14ac:dyDescent="0.25"/>
    <row r="1731" s="99" customFormat="1" x14ac:dyDescent="0.25"/>
    <row r="1732" s="99" customFormat="1" x14ac:dyDescent="0.25"/>
    <row r="1733" s="99" customFormat="1" x14ac:dyDescent="0.25"/>
    <row r="1734" s="99" customFormat="1" x14ac:dyDescent="0.25"/>
    <row r="1735" s="99" customFormat="1" x14ac:dyDescent="0.25"/>
    <row r="1736" s="99" customFormat="1" x14ac:dyDescent="0.25"/>
    <row r="1737" s="99" customFormat="1" x14ac:dyDescent="0.25"/>
    <row r="1738" s="99" customFormat="1" x14ac:dyDescent="0.25"/>
    <row r="1739" s="99" customFormat="1" x14ac:dyDescent="0.25"/>
    <row r="1740" s="99" customFormat="1" x14ac:dyDescent="0.25"/>
    <row r="1741" s="99" customFormat="1" x14ac:dyDescent="0.25"/>
    <row r="1742" s="99" customFormat="1" x14ac:dyDescent="0.25"/>
    <row r="1743" s="99" customFormat="1" x14ac:dyDescent="0.25"/>
    <row r="1744" s="99" customFormat="1" x14ac:dyDescent="0.25"/>
    <row r="1745" s="99" customFormat="1" x14ac:dyDescent="0.25"/>
    <row r="1746" s="99" customFormat="1" x14ac:dyDescent="0.25"/>
    <row r="1747" s="99" customFormat="1" x14ac:dyDescent="0.25"/>
    <row r="1748" s="99" customFormat="1" x14ac:dyDescent="0.25"/>
    <row r="1749" s="99" customFormat="1" x14ac:dyDescent="0.25"/>
    <row r="1750" s="99" customFormat="1" x14ac:dyDescent="0.25"/>
    <row r="1751" s="99" customFormat="1" x14ac:dyDescent="0.25"/>
    <row r="1752" s="99" customFormat="1" x14ac:dyDescent="0.25"/>
    <row r="1753" s="99" customFormat="1" x14ac:dyDescent="0.25"/>
    <row r="1754" s="99" customFormat="1" x14ac:dyDescent="0.25"/>
    <row r="1755" s="99" customFormat="1" x14ac:dyDescent="0.25"/>
    <row r="1756" s="99" customFormat="1" x14ac:dyDescent="0.25"/>
    <row r="1757" s="99" customFormat="1" x14ac:dyDescent="0.25"/>
    <row r="1758" s="99" customFormat="1" x14ac:dyDescent="0.25"/>
    <row r="1759" s="99" customFormat="1" x14ac:dyDescent="0.25"/>
    <row r="1760" s="99" customFormat="1" x14ac:dyDescent="0.25"/>
    <row r="1761" s="99" customFormat="1" x14ac:dyDescent="0.25"/>
    <row r="1762" s="99" customFormat="1" x14ac:dyDescent="0.25"/>
    <row r="1763" s="99" customFormat="1" x14ac:dyDescent="0.25"/>
    <row r="1764" s="99" customFormat="1" x14ac:dyDescent="0.25"/>
    <row r="1765" s="99" customFormat="1" x14ac:dyDescent="0.25"/>
    <row r="1766" s="99" customFormat="1" x14ac:dyDescent="0.25"/>
    <row r="1767" s="99" customFormat="1" x14ac:dyDescent="0.25"/>
    <row r="1768" s="99" customFormat="1" x14ac:dyDescent="0.25"/>
    <row r="1769" s="99" customFormat="1" x14ac:dyDescent="0.25"/>
    <row r="1770" s="99" customFormat="1" x14ac:dyDescent="0.25"/>
    <row r="1771" s="99" customFormat="1" x14ac:dyDescent="0.25"/>
    <row r="1772" s="99" customFormat="1" x14ac:dyDescent="0.25"/>
    <row r="1773" s="99" customFormat="1" x14ac:dyDescent="0.25"/>
    <row r="1774" s="99" customFormat="1" x14ac:dyDescent="0.25"/>
    <row r="1775" s="99" customFormat="1" x14ac:dyDescent="0.25"/>
    <row r="1776" s="99" customFormat="1" x14ac:dyDescent="0.25"/>
    <row r="1777" s="99" customFormat="1" x14ac:dyDescent="0.25"/>
    <row r="1778" s="99" customFormat="1" x14ac:dyDescent="0.25"/>
    <row r="1779" s="99" customFormat="1" x14ac:dyDescent="0.25"/>
    <row r="1780" s="99" customFormat="1" x14ac:dyDescent="0.25"/>
    <row r="1781" s="99" customFormat="1" x14ac:dyDescent="0.25"/>
    <row r="1782" s="99" customFormat="1" x14ac:dyDescent="0.25"/>
    <row r="1783" s="99" customFormat="1" x14ac:dyDescent="0.25"/>
    <row r="1784" s="99" customFormat="1" x14ac:dyDescent="0.25"/>
    <row r="1785" s="99" customFormat="1" x14ac:dyDescent="0.25"/>
    <row r="1786" s="99" customFormat="1" x14ac:dyDescent="0.25"/>
    <row r="1787" s="99" customFormat="1" x14ac:dyDescent="0.25"/>
    <row r="1788" s="99" customFormat="1" x14ac:dyDescent="0.25"/>
    <row r="1789" s="99" customFormat="1" x14ac:dyDescent="0.25"/>
    <row r="1790" s="99" customFormat="1" x14ac:dyDescent="0.25"/>
    <row r="1791" s="99" customFormat="1" x14ac:dyDescent="0.25"/>
    <row r="1792" s="99" customFormat="1" x14ac:dyDescent="0.25"/>
    <row r="1793" s="99" customFormat="1" x14ac:dyDescent="0.25"/>
    <row r="1794" s="99" customFormat="1" x14ac:dyDescent="0.25"/>
    <row r="1795" s="99" customFormat="1" x14ac:dyDescent="0.25"/>
    <row r="1796" s="99" customFormat="1" x14ac:dyDescent="0.25"/>
    <row r="1797" s="99" customFormat="1" x14ac:dyDescent="0.25"/>
    <row r="1798" s="99" customFormat="1" x14ac:dyDescent="0.25"/>
    <row r="1799" s="99" customFormat="1" x14ac:dyDescent="0.25"/>
    <row r="1800" s="99" customFormat="1" x14ac:dyDescent="0.25"/>
    <row r="1801" s="99" customFormat="1" x14ac:dyDescent="0.25"/>
    <row r="1802" s="99" customFormat="1" x14ac:dyDescent="0.25"/>
    <row r="1803" s="99" customFormat="1" x14ac:dyDescent="0.25"/>
    <row r="1804" s="99" customFormat="1" x14ac:dyDescent="0.25"/>
    <row r="1805" s="99" customFormat="1" x14ac:dyDescent="0.25"/>
    <row r="1806" s="99" customFormat="1" x14ac:dyDescent="0.25"/>
    <row r="1807" s="99" customFormat="1" x14ac:dyDescent="0.25"/>
    <row r="1808" s="99" customFormat="1" x14ac:dyDescent="0.25"/>
    <row r="1809" s="99" customFormat="1" x14ac:dyDescent="0.25"/>
    <row r="1810" s="99" customFormat="1" x14ac:dyDescent="0.25"/>
    <row r="1811" s="99" customFormat="1" x14ac:dyDescent="0.25"/>
    <row r="1812" s="99" customFormat="1" x14ac:dyDescent="0.25"/>
    <row r="1813" s="99" customFormat="1" x14ac:dyDescent="0.25"/>
    <row r="1814" s="99" customFormat="1" x14ac:dyDescent="0.25"/>
    <row r="1815" s="99" customFormat="1" x14ac:dyDescent="0.25"/>
    <row r="1816" s="99" customFormat="1" x14ac:dyDescent="0.25"/>
    <row r="1817" s="99" customFormat="1" x14ac:dyDescent="0.25"/>
    <row r="1818" s="99" customFormat="1" x14ac:dyDescent="0.25"/>
    <row r="1819" s="99" customFormat="1" x14ac:dyDescent="0.25"/>
    <row r="1820" s="99" customFormat="1" x14ac:dyDescent="0.25"/>
    <row r="1821" s="99" customFormat="1" x14ac:dyDescent="0.25"/>
    <row r="1822" s="99" customFormat="1" x14ac:dyDescent="0.25"/>
    <row r="1823" s="99" customFormat="1" x14ac:dyDescent="0.25"/>
    <row r="1824" s="99" customFormat="1" x14ac:dyDescent="0.25"/>
    <row r="1825" s="99" customFormat="1" x14ac:dyDescent="0.25"/>
    <row r="1826" s="99" customFormat="1" x14ac:dyDescent="0.25"/>
    <row r="1827" s="99" customFormat="1" x14ac:dyDescent="0.25"/>
    <row r="1828" s="99" customFormat="1" x14ac:dyDescent="0.25"/>
    <row r="1829" s="99" customFormat="1" x14ac:dyDescent="0.25"/>
    <row r="1830" s="99" customFormat="1" x14ac:dyDescent="0.25"/>
    <row r="1831" s="99" customFormat="1" x14ac:dyDescent="0.25"/>
    <row r="1832" s="99" customFormat="1" x14ac:dyDescent="0.25"/>
    <row r="1833" s="99" customFormat="1" x14ac:dyDescent="0.25"/>
    <row r="1834" s="99" customFormat="1" x14ac:dyDescent="0.25"/>
    <row r="1835" s="99" customFormat="1" x14ac:dyDescent="0.25"/>
    <row r="1836" s="99" customFormat="1" x14ac:dyDescent="0.25"/>
    <row r="1837" s="99" customFormat="1" x14ac:dyDescent="0.25"/>
    <row r="1838" s="99" customFormat="1" x14ac:dyDescent="0.25"/>
    <row r="1839" s="99" customFormat="1" x14ac:dyDescent="0.25"/>
    <row r="1840" s="99" customFormat="1" x14ac:dyDescent="0.25"/>
    <row r="1841" s="99" customFormat="1" x14ac:dyDescent="0.25"/>
    <row r="1842" s="99" customFormat="1" x14ac:dyDescent="0.25"/>
    <row r="1843" s="99" customFormat="1" x14ac:dyDescent="0.25"/>
    <row r="1844" s="99" customFormat="1" x14ac:dyDescent="0.25"/>
    <row r="1845" s="99" customFormat="1" x14ac:dyDescent="0.25"/>
    <row r="1846" s="99" customFormat="1" x14ac:dyDescent="0.25"/>
    <row r="1847" s="99" customFormat="1" x14ac:dyDescent="0.25"/>
    <row r="1848" s="99" customFormat="1" x14ac:dyDescent="0.25"/>
    <row r="1849" s="99" customFormat="1" x14ac:dyDescent="0.25"/>
    <row r="1850" s="99" customFormat="1" x14ac:dyDescent="0.25"/>
    <row r="1851" s="99" customFormat="1" x14ac:dyDescent="0.25"/>
    <row r="1852" s="99" customFormat="1" x14ac:dyDescent="0.25"/>
    <row r="1853" s="99" customFormat="1" x14ac:dyDescent="0.25"/>
    <row r="1854" s="99" customFormat="1" x14ac:dyDescent="0.25"/>
    <row r="1855" s="99" customFormat="1" x14ac:dyDescent="0.25"/>
    <row r="1856" s="99" customFormat="1" x14ac:dyDescent="0.25"/>
    <row r="1857" s="99" customFormat="1" x14ac:dyDescent="0.25"/>
    <row r="1858" s="99" customFormat="1" x14ac:dyDescent="0.25"/>
    <row r="1859" s="99" customFormat="1" x14ac:dyDescent="0.25"/>
    <row r="1860" s="99" customFormat="1" x14ac:dyDescent="0.25"/>
    <row r="1861" s="99" customFormat="1" x14ac:dyDescent="0.25"/>
    <row r="1862" s="99" customFormat="1" x14ac:dyDescent="0.25"/>
    <row r="1863" s="99" customFormat="1" x14ac:dyDescent="0.25"/>
    <row r="1864" s="99" customFormat="1" x14ac:dyDescent="0.25"/>
    <row r="1865" s="99" customFormat="1" x14ac:dyDescent="0.25"/>
    <row r="1866" s="99" customFormat="1" x14ac:dyDescent="0.25"/>
    <row r="1867" s="99" customFormat="1" x14ac:dyDescent="0.25"/>
    <row r="1868" s="99" customFormat="1" x14ac:dyDescent="0.25"/>
    <row r="1869" s="99" customFormat="1" x14ac:dyDescent="0.25"/>
    <row r="1870" s="99" customFormat="1" x14ac:dyDescent="0.25"/>
    <row r="1871" s="99" customFormat="1" x14ac:dyDescent="0.25"/>
    <row r="1872" s="99" customFormat="1" x14ac:dyDescent="0.25"/>
    <row r="1873" s="99" customFormat="1" x14ac:dyDescent="0.25"/>
    <row r="1874" s="99" customFormat="1" x14ac:dyDescent="0.25"/>
    <row r="1875" s="99" customFormat="1" x14ac:dyDescent="0.25"/>
    <row r="1876" s="99" customFormat="1" x14ac:dyDescent="0.25"/>
    <row r="1877" s="99" customFormat="1" x14ac:dyDescent="0.25"/>
    <row r="1878" s="99" customFormat="1" x14ac:dyDescent="0.25"/>
    <row r="1879" s="99" customFormat="1" x14ac:dyDescent="0.25"/>
    <row r="1880" s="99" customFormat="1" x14ac:dyDescent="0.25"/>
    <row r="1881" s="99" customFormat="1" x14ac:dyDescent="0.25"/>
    <row r="1882" s="99" customFormat="1" x14ac:dyDescent="0.25"/>
    <row r="1883" s="99" customFormat="1" x14ac:dyDescent="0.25"/>
    <row r="1884" s="99" customFormat="1" x14ac:dyDescent="0.25"/>
    <row r="1885" s="99" customFormat="1" x14ac:dyDescent="0.25"/>
    <row r="1886" s="99" customFormat="1" x14ac:dyDescent="0.25"/>
    <row r="1887" s="99" customFormat="1" x14ac:dyDescent="0.25"/>
    <row r="1888" s="99" customFormat="1" x14ac:dyDescent="0.25"/>
    <row r="1889" s="99" customFormat="1" x14ac:dyDescent="0.25"/>
    <row r="1890" s="99" customFormat="1" x14ac:dyDescent="0.25"/>
    <row r="1891" s="99" customFormat="1" x14ac:dyDescent="0.25"/>
    <row r="1892" s="99" customFormat="1" x14ac:dyDescent="0.25"/>
    <row r="1893" s="99" customFormat="1" x14ac:dyDescent="0.25"/>
    <row r="1894" s="99" customFormat="1" x14ac:dyDescent="0.25"/>
    <row r="1895" s="99" customFormat="1" x14ac:dyDescent="0.25"/>
    <row r="1896" s="99" customFormat="1" x14ac:dyDescent="0.25"/>
    <row r="1897" s="99" customFormat="1" x14ac:dyDescent="0.25"/>
    <row r="1898" s="99" customFormat="1" x14ac:dyDescent="0.25"/>
    <row r="1899" s="99" customFormat="1" x14ac:dyDescent="0.25"/>
    <row r="1900" s="99" customFormat="1" x14ac:dyDescent="0.25"/>
    <row r="1901" s="99" customFormat="1" x14ac:dyDescent="0.25"/>
    <row r="1902" s="99" customFormat="1" x14ac:dyDescent="0.25"/>
    <row r="1903" s="99" customFormat="1" x14ac:dyDescent="0.25"/>
    <row r="1904" s="99" customFormat="1" x14ac:dyDescent="0.25"/>
    <row r="1905" s="99" customFormat="1" x14ac:dyDescent="0.25"/>
    <row r="1906" s="99" customFormat="1" x14ac:dyDescent="0.25"/>
    <row r="1907" s="99" customFormat="1" x14ac:dyDescent="0.25"/>
    <row r="1908" s="99" customFormat="1" x14ac:dyDescent="0.25"/>
    <row r="1909" s="99" customFormat="1" x14ac:dyDescent="0.25"/>
    <row r="1910" s="99" customFormat="1" x14ac:dyDescent="0.25"/>
    <row r="1911" s="99" customFormat="1" x14ac:dyDescent="0.25"/>
    <row r="1912" s="99" customFormat="1" x14ac:dyDescent="0.25"/>
    <row r="1913" s="99" customFormat="1" x14ac:dyDescent="0.25"/>
    <row r="1914" s="99" customFormat="1" x14ac:dyDescent="0.25"/>
    <row r="1915" s="99" customFormat="1" x14ac:dyDescent="0.25"/>
    <row r="1916" s="99" customFormat="1" x14ac:dyDescent="0.25"/>
    <row r="1917" s="99" customFormat="1" x14ac:dyDescent="0.25"/>
    <row r="1918" s="99" customFormat="1" x14ac:dyDescent="0.25"/>
    <row r="1919" s="99" customFormat="1" x14ac:dyDescent="0.25"/>
    <row r="1920" s="99" customFormat="1" x14ac:dyDescent="0.25"/>
    <row r="1921" s="99" customFormat="1" x14ac:dyDescent="0.25"/>
    <row r="1922" s="99" customFormat="1" x14ac:dyDescent="0.25"/>
    <row r="1923" s="99" customFormat="1" x14ac:dyDescent="0.25"/>
    <row r="1924" s="99" customFormat="1" x14ac:dyDescent="0.25"/>
    <row r="1925" s="99" customFormat="1" x14ac:dyDescent="0.25"/>
    <row r="1926" s="99" customFormat="1" x14ac:dyDescent="0.25"/>
    <row r="1927" s="99" customFormat="1" x14ac:dyDescent="0.25"/>
    <row r="1928" s="99" customFormat="1" x14ac:dyDescent="0.25"/>
    <row r="1929" s="99" customFormat="1" x14ac:dyDescent="0.25"/>
    <row r="1930" s="99" customFormat="1" x14ac:dyDescent="0.25"/>
    <row r="1931" s="99" customFormat="1" x14ac:dyDescent="0.25"/>
    <row r="1932" s="99" customFormat="1" x14ac:dyDescent="0.25"/>
    <row r="1933" s="99" customFormat="1" x14ac:dyDescent="0.25"/>
    <row r="1934" s="99" customFormat="1" x14ac:dyDescent="0.25"/>
    <row r="1935" s="99" customFormat="1" x14ac:dyDescent="0.25"/>
    <row r="1936" s="99" customFormat="1" x14ac:dyDescent="0.25"/>
    <row r="1937" s="99" customFormat="1" x14ac:dyDescent="0.25"/>
    <row r="1938" s="99" customFormat="1" x14ac:dyDescent="0.25"/>
    <row r="1939" s="99" customFormat="1" x14ac:dyDescent="0.25"/>
    <row r="1940" s="99" customFormat="1" x14ac:dyDescent="0.25"/>
    <row r="1941" s="99" customFormat="1" x14ac:dyDescent="0.25"/>
    <row r="1942" s="99" customFormat="1" x14ac:dyDescent="0.25"/>
    <row r="1943" s="99" customFormat="1" x14ac:dyDescent="0.25"/>
    <row r="1944" s="99" customFormat="1" x14ac:dyDescent="0.25"/>
    <row r="1945" s="99" customFormat="1" x14ac:dyDescent="0.25"/>
    <row r="1946" s="99" customFormat="1" x14ac:dyDescent="0.25"/>
    <row r="1947" s="99" customFormat="1" x14ac:dyDescent="0.25"/>
    <row r="1948" s="99" customFormat="1" x14ac:dyDescent="0.25"/>
    <row r="1949" s="99" customFormat="1" x14ac:dyDescent="0.25"/>
    <row r="1950" s="99" customFormat="1" x14ac:dyDescent="0.25"/>
    <row r="1951" s="99" customFormat="1" x14ac:dyDescent="0.25"/>
    <row r="1952" s="99" customFormat="1" x14ac:dyDescent="0.25"/>
    <row r="1953" s="99" customFormat="1" x14ac:dyDescent="0.25"/>
    <row r="1954" s="99" customFormat="1" x14ac:dyDescent="0.25"/>
    <row r="1955" s="99" customFormat="1" x14ac:dyDescent="0.25"/>
    <row r="1956" s="99" customFormat="1" x14ac:dyDescent="0.25"/>
    <row r="1957" s="99" customFormat="1" x14ac:dyDescent="0.25"/>
    <row r="1958" s="99" customFormat="1" x14ac:dyDescent="0.25"/>
    <row r="1959" s="99" customFormat="1" x14ac:dyDescent="0.25"/>
    <row r="1960" s="99" customFormat="1" x14ac:dyDescent="0.25"/>
    <row r="1961" s="99" customFormat="1" x14ac:dyDescent="0.25"/>
    <row r="1962" s="99" customFormat="1" x14ac:dyDescent="0.25"/>
    <row r="1963" s="99" customFormat="1" x14ac:dyDescent="0.25"/>
    <row r="1964" s="99" customFormat="1" x14ac:dyDescent="0.25"/>
    <row r="1965" s="99" customFormat="1" x14ac:dyDescent="0.25"/>
    <row r="1966" s="99" customFormat="1" x14ac:dyDescent="0.25"/>
    <row r="1967" s="99" customFormat="1" x14ac:dyDescent="0.25"/>
    <row r="1968" s="99" customFormat="1" x14ac:dyDescent="0.25"/>
    <row r="1969" s="99" customFormat="1" x14ac:dyDescent="0.25"/>
    <row r="1970" s="99" customFormat="1" x14ac:dyDescent="0.25"/>
    <row r="1971" s="99" customFormat="1" x14ac:dyDescent="0.25"/>
    <row r="1972" s="99" customFormat="1" x14ac:dyDescent="0.25"/>
    <row r="1973" s="99" customFormat="1" x14ac:dyDescent="0.25"/>
    <row r="1974" s="99" customFormat="1" x14ac:dyDescent="0.25"/>
    <row r="1975" s="99" customFormat="1" x14ac:dyDescent="0.25"/>
    <row r="1976" s="99" customFormat="1" x14ac:dyDescent="0.25"/>
    <row r="1977" s="99" customFormat="1" x14ac:dyDescent="0.25"/>
    <row r="1978" s="99" customFormat="1" x14ac:dyDescent="0.25"/>
    <row r="1979" s="99" customFormat="1" x14ac:dyDescent="0.25"/>
    <row r="1980" s="99" customFormat="1" x14ac:dyDescent="0.25"/>
    <row r="1981" s="99" customFormat="1" x14ac:dyDescent="0.25"/>
    <row r="1982" s="99" customFormat="1" x14ac:dyDescent="0.25"/>
    <row r="1983" s="99" customFormat="1" x14ac:dyDescent="0.25"/>
    <row r="1984" s="99" customFormat="1" x14ac:dyDescent="0.25"/>
    <row r="1985" s="99" customFormat="1" x14ac:dyDescent="0.25"/>
    <row r="1986" s="99" customFormat="1" x14ac:dyDescent="0.25"/>
    <row r="1987" s="99" customFormat="1" x14ac:dyDescent="0.25"/>
    <row r="1988" s="99" customFormat="1" x14ac:dyDescent="0.25"/>
    <row r="1989" s="99" customFormat="1" x14ac:dyDescent="0.25"/>
    <row r="1990" s="99" customFormat="1" x14ac:dyDescent="0.25"/>
    <row r="1991" s="99" customFormat="1" x14ac:dyDescent="0.25"/>
    <row r="1992" s="99" customFormat="1" x14ac:dyDescent="0.25"/>
    <row r="1993" s="99" customFormat="1" x14ac:dyDescent="0.25"/>
    <row r="1994" s="99" customFormat="1" x14ac:dyDescent="0.25"/>
    <row r="1995" s="99" customFormat="1" x14ac:dyDescent="0.25"/>
    <row r="1996" s="99" customFormat="1" x14ac:dyDescent="0.25"/>
    <row r="1997" s="99" customFormat="1" x14ac:dyDescent="0.25"/>
    <row r="1998" s="99" customFormat="1" x14ac:dyDescent="0.25"/>
    <row r="1999" s="99" customFormat="1" x14ac:dyDescent="0.25"/>
    <row r="2000" s="99" customFormat="1" x14ac:dyDescent="0.25"/>
    <row r="2001" s="99" customFormat="1" x14ac:dyDescent="0.25"/>
    <row r="2002" s="99" customFormat="1" x14ac:dyDescent="0.25"/>
    <row r="2003" s="99" customFormat="1" x14ac:dyDescent="0.25"/>
    <row r="2004" s="99" customFormat="1" x14ac:dyDescent="0.25"/>
    <row r="2005" s="99" customFormat="1" x14ac:dyDescent="0.25"/>
    <row r="2006" s="99" customFormat="1" x14ac:dyDescent="0.25"/>
    <row r="2007" s="99" customFormat="1" x14ac:dyDescent="0.25"/>
    <row r="2008" s="99" customFormat="1" x14ac:dyDescent="0.25"/>
    <row r="2009" s="99" customFormat="1" x14ac:dyDescent="0.25"/>
    <row r="2010" s="99" customFormat="1" x14ac:dyDescent="0.25"/>
    <row r="2011" s="99" customFormat="1" x14ac:dyDescent="0.25"/>
    <row r="2012" s="99" customFormat="1" x14ac:dyDescent="0.25"/>
    <row r="2013" s="99" customFormat="1" x14ac:dyDescent="0.25"/>
    <row r="2014" s="99" customFormat="1" x14ac:dyDescent="0.25"/>
    <row r="2015" s="99" customFormat="1" x14ac:dyDescent="0.25"/>
    <row r="2016" s="99" customFormat="1" x14ac:dyDescent="0.25"/>
    <row r="2017" s="99" customFormat="1" x14ac:dyDescent="0.25"/>
    <row r="2018" s="99" customFormat="1" x14ac:dyDescent="0.25"/>
    <row r="2019" s="99" customFormat="1" x14ac:dyDescent="0.25"/>
    <row r="2020" s="99" customFormat="1" x14ac:dyDescent="0.25"/>
    <row r="2021" s="99" customFormat="1" x14ac:dyDescent="0.25"/>
    <row r="2022" s="99" customFormat="1" x14ac:dyDescent="0.25"/>
    <row r="2023" s="99" customFormat="1" x14ac:dyDescent="0.25"/>
    <row r="2024" s="99" customFormat="1" x14ac:dyDescent="0.25"/>
    <row r="2025" s="99" customFormat="1" x14ac:dyDescent="0.25"/>
    <row r="2026" s="99" customFormat="1" x14ac:dyDescent="0.25"/>
    <row r="2027" s="99" customFormat="1" x14ac:dyDescent="0.25"/>
    <row r="2028" s="99" customFormat="1" x14ac:dyDescent="0.25"/>
    <row r="2029" s="99" customFormat="1" x14ac:dyDescent="0.25"/>
    <row r="2030" s="99" customFormat="1" x14ac:dyDescent="0.25"/>
    <row r="2031" s="99" customFormat="1" x14ac:dyDescent="0.25"/>
    <row r="2032" s="99" customFormat="1" x14ac:dyDescent="0.25"/>
    <row r="2033" s="99" customFormat="1" x14ac:dyDescent="0.25"/>
    <row r="2034" s="99" customFormat="1" x14ac:dyDescent="0.25"/>
    <row r="2035" s="99" customFormat="1" x14ac:dyDescent="0.25"/>
    <row r="2036" s="99" customFormat="1" x14ac:dyDescent="0.25"/>
    <row r="2037" s="99" customFormat="1" x14ac:dyDescent="0.25"/>
    <row r="2038" s="99" customFormat="1" x14ac:dyDescent="0.25"/>
    <row r="2039" s="99" customFormat="1" x14ac:dyDescent="0.25"/>
    <row r="2040" s="99" customFormat="1" x14ac:dyDescent="0.25"/>
    <row r="2041" s="99" customFormat="1" x14ac:dyDescent="0.25"/>
    <row r="2042" s="99" customFormat="1" x14ac:dyDescent="0.25"/>
    <row r="2043" s="99" customFormat="1" x14ac:dyDescent="0.25"/>
    <row r="2044" s="99" customFormat="1" x14ac:dyDescent="0.25"/>
    <row r="2045" s="99" customFormat="1" x14ac:dyDescent="0.25"/>
    <row r="2046" s="99" customFormat="1" x14ac:dyDescent="0.25"/>
    <row r="2047" s="99" customFormat="1" x14ac:dyDescent="0.25"/>
    <row r="2048" s="99" customFormat="1" x14ac:dyDescent="0.25"/>
    <row r="2049" s="99" customFormat="1" x14ac:dyDescent="0.25"/>
    <row r="2050" s="99" customFormat="1" x14ac:dyDescent="0.25"/>
    <row r="2051" s="99" customFormat="1" x14ac:dyDescent="0.25"/>
    <row r="2052" s="99" customFormat="1" x14ac:dyDescent="0.25"/>
    <row r="2053" s="99" customFormat="1" x14ac:dyDescent="0.25"/>
    <row r="2054" s="99" customFormat="1" x14ac:dyDescent="0.25"/>
    <row r="2055" s="99" customFormat="1" x14ac:dyDescent="0.25"/>
    <row r="2056" s="99" customFormat="1" x14ac:dyDescent="0.25"/>
    <row r="2057" s="99" customFormat="1" x14ac:dyDescent="0.25"/>
    <row r="2058" s="99" customFormat="1" x14ac:dyDescent="0.25"/>
    <row r="2059" s="99" customFormat="1" x14ac:dyDescent="0.25"/>
    <row r="2060" s="99" customFormat="1" x14ac:dyDescent="0.25"/>
    <row r="2061" s="99" customFormat="1" x14ac:dyDescent="0.25"/>
    <row r="2062" s="99" customFormat="1" x14ac:dyDescent="0.25"/>
    <row r="2063" s="99" customFormat="1" x14ac:dyDescent="0.25"/>
    <row r="2064" s="99" customFormat="1" x14ac:dyDescent="0.25"/>
    <row r="2065" s="99" customFormat="1" x14ac:dyDescent="0.25"/>
    <row r="2066" s="99" customFormat="1" x14ac:dyDescent="0.25"/>
    <row r="2067" s="99" customFormat="1" x14ac:dyDescent="0.25"/>
    <row r="2068" s="99" customFormat="1" x14ac:dyDescent="0.25"/>
    <row r="2069" s="99" customFormat="1" x14ac:dyDescent="0.25"/>
    <row r="2070" s="99" customFormat="1" x14ac:dyDescent="0.25"/>
    <row r="2071" s="99" customFormat="1" x14ac:dyDescent="0.25"/>
    <row r="2072" s="99" customFormat="1" x14ac:dyDescent="0.25"/>
    <row r="2073" s="99" customFormat="1" x14ac:dyDescent="0.25"/>
    <row r="2074" s="99" customFormat="1" x14ac:dyDescent="0.25"/>
    <row r="2075" s="99" customFormat="1" x14ac:dyDescent="0.25"/>
    <row r="2076" s="99" customFormat="1" x14ac:dyDescent="0.25"/>
    <row r="2077" s="99" customFormat="1" x14ac:dyDescent="0.25"/>
    <row r="2078" s="99" customFormat="1" x14ac:dyDescent="0.25"/>
    <row r="2079" s="99" customFormat="1" x14ac:dyDescent="0.25"/>
    <row r="2080" s="99" customFormat="1" x14ac:dyDescent="0.25"/>
    <row r="2081" s="99" customFormat="1" x14ac:dyDescent="0.25"/>
    <row r="2082" s="99" customFormat="1" x14ac:dyDescent="0.25"/>
    <row r="2083" s="99" customFormat="1" x14ac:dyDescent="0.25"/>
    <row r="2084" s="99" customFormat="1" x14ac:dyDescent="0.25"/>
    <row r="2085" s="99" customFormat="1" x14ac:dyDescent="0.25"/>
    <row r="2086" s="99" customFormat="1" x14ac:dyDescent="0.25"/>
    <row r="2087" s="99" customFormat="1" x14ac:dyDescent="0.25"/>
    <row r="2088" s="99" customFormat="1" x14ac:dyDescent="0.25"/>
    <row r="2089" s="99" customFormat="1" x14ac:dyDescent="0.25"/>
    <row r="2090" s="99" customFormat="1" x14ac:dyDescent="0.25"/>
    <row r="2091" s="99" customFormat="1" x14ac:dyDescent="0.25"/>
    <row r="2092" s="99" customFormat="1" x14ac:dyDescent="0.25"/>
    <row r="2093" s="99" customFormat="1" x14ac:dyDescent="0.25"/>
    <row r="2094" s="99" customFormat="1" x14ac:dyDescent="0.25"/>
    <row r="2095" s="99" customFormat="1" x14ac:dyDescent="0.25"/>
    <row r="2096" s="99" customFormat="1" x14ac:dyDescent="0.25"/>
    <row r="2097" s="99" customFormat="1" x14ac:dyDescent="0.25"/>
    <row r="2098" s="99" customFormat="1" x14ac:dyDescent="0.25"/>
    <row r="2099" s="99" customFormat="1" x14ac:dyDescent="0.25"/>
    <row r="2100" s="99" customFormat="1" x14ac:dyDescent="0.25"/>
    <row r="2101" s="99" customFormat="1" x14ac:dyDescent="0.25"/>
    <row r="2102" s="99" customFormat="1" x14ac:dyDescent="0.25"/>
    <row r="2103" s="99" customFormat="1" x14ac:dyDescent="0.25"/>
    <row r="2104" s="99" customFormat="1" x14ac:dyDescent="0.25"/>
    <row r="2105" s="99" customFormat="1" x14ac:dyDescent="0.25"/>
    <row r="2106" s="99" customFormat="1" x14ac:dyDescent="0.25"/>
    <row r="2107" s="99" customFormat="1" x14ac:dyDescent="0.25"/>
    <row r="2108" s="99" customFormat="1" x14ac:dyDescent="0.25"/>
    <row r="2109" s="99" customFormat="1" x14ac:dyDescent="0.25"/>
    <row r="2110" s="99" customFormat="1" x14ac:dyDescent="0.25"/>
    <row r="2111" s="99" customFormat="1" x14ac:dyDescent="0.25"/>
    <row r="2112" s="99" customFormat="1" x14ac:dyDescent="0.25"/>
    <row r="2113" s="99" customFormat="1" x14ac:dyDescent="0.25"/>
    <row r="2114" s="99" customFormat="1" x14ac:dyDescent="0.25"/>
    <row r="2115" s="99" customFormat="1" x14ac:dyDescent="0.25"/>
    <row r="2116" s="99" customFormat="1" x14ac:dyDescent="0.25"/>
    <row r="2117" s="99" customFormat="1" x14ac:dyDescent="0.25"/>
    <row r="2118" s="99" customFormat="1" x14ac:dyDescent="0.25"/>
    <row r="2119" s="99" customFormat="1" x14ac:dyDescent="0.25"/>
    <row r="2120" s="99" customFormat="1" x14ac:dyDescent="0.25"/>
    <row r="2121" s="99" customFormat="1" x14ac:dyDescent="0.25"/>
    <row r="2122" s="99" customFormat="1" x14ac:dyDescent="0.25"/>
    <row r="2123" s="99" customFormat="1" x14ac:dyDescent="0.25"/>
    <row r="2124" s="99" customFormat="1" x14ac:dyDescent="0.25"/>
    <row r="2125" s="99" customFormat="1" x14ac:dyDescent="0.25"/>
    <row r="2126" s="99" customFormat="1" x14ac:dyDescent="0.25"/>
    <row r="2127" s="99" customFormat="1" x14ac:dyDescent="0.25"/>
    <row r="2128" s="99" customFormat="1" x14ac:dyDescent="0.25"/>
    <row r="2129" s="99" customFormat="1" x14ac:dyDescent="0.25"/>
    <row r="2130" s="99" customFormat="1" x14ac:dyDescent="0.25"/>
    <row r="2131" s="99" customFormat="1" x14ac:dyDescent="0.25"/>
    <row r="2132" s="99" customFormat="1" x14ac:dyDescent="0.25"/>
    <row r="2133" s="99" customFormat="1" x14ac:dyDescent="0.25"/>
    <row r="2134" s="99" customFormat="1" x14ac:dyDescent="0.25"/>
    <row r="2135" s="99" customFormat="1" x14ac:dyDescent="0.25"/>
    <row r="2136" s="99" customFormat="1" x14ac:dyDescent="0.25"/>
    <row r="2137" s="99" customFormat="1" x14ac:dyDescent="0.25"/>
    <row r="2138" s="99" customFormat="1" x14ac:dyDescent="0.25"/>
    <row r="2139" s="99" customFormat="1" x14ac:dyDescent="0.25"/>
    <row r="2140" s="99" customFormat="1" x14ac:dyDescent="0.25"/>
    <row r="2141" s="99" customFormat="1" x14ac:dyDescent="0.25"/>
    <row r="2142" s="99" customFormat="1" x14ac:dyDescent="0.25"/>
    <row r="2143" s="99" customFormat="1" x14ac:dyDescent="0.25"/>
    <row r="2144" s="99" customFormat="1" x14ac:dyDescent="0.25"/>
    <row r="2145" s="99" customFormat="1" x14ac:dyDescent="0.25"/>
    <row r="2146" s="99" customFormat="1" x14ac:dyDescent="0.25"/>
    <row r="2147" s="99" customFormat="1" x14ac:dyDescent="0.25"/>
    <row r="2148" s="99" customFormat="1" x14ac:dyDescent="0.25"/>
    <row r="2149" s="99" customFormat="1" x14ac:dyDescent="0.25"/>
    <row r="2150" s="99" customFormat="1" x14ac:dyDescent="0.25"/>
    <row r="2151" s="99" customFormat="1" x14ac:dyDescent="0.25"/>
    <row r="2152" s="99" customFormat="1" x14ac:dyDescent="0.25"/>
    <row r="2153" s="99" customFormat="1" x14ac:dyDescent="0.25"/>
    <row r="2154" s="99" customFormat="1" x14ac:dyDescent="0.25"/>
    <row r="2155" s="99" customFormat="1" x14ac:dyDescent="0.25"/>
    <row r="2156" s="99" customFormat="1" x14ac:dyDescent="0.25"/>
    <row r="2157" s="99" customFormat="1" x14ac:dyDescent="0.25"/>
    <row r="2158" s="99" customFormat="1" x14ac:dyDescent="0.25"/>
    <row r="2159" s="99" customFormat="1" x14ac:dyDescent="0.25"/>
    <row r="2160" s="99" customFormat="1" x14ac:dyDescent="0.25"/>
    <row r="2161" s="99" customFormat="1" x14ac:dyDescent="0.25"/>
    <row r="2162" s="99" customFormat="1" x14ac:dyDescent="0.25"/>
    <row r="2163" s="99" customFormat="1" x14ac:dyDescent="0.25"/>
    <row r="2164" s="99" customFormat="1" x14ac:dyDescent="0.25"/>
    <row r="2165" s="99" customFormat="1" x14ac:dyDescent="0.25"/>
    <row r="2166" s="99" customFormat="1" x14ac:dyDescent="0.25"/>
    <row r="2167" s="99" customFormat="1" x14ac:dyDescent="0.25"/>
    <row r="2168" s="99" customFormat="1" x14ac:dyDescent="0.25"/>
    <row r="2169" s="99" customFormat="1" x14ac:dyDescent="0.25"/>
    <row r="2170" s="99" customFormat="1" x14ac:dyDescent="0.25"/>
    <row r="2171" s="99" customFormat="1" x14ac:dyDescent="0.25"/>
    <row r="2172" s="99" customFormat="1" x14ac:dyDescent="0.25"/>
    <row r="2173" s="99" customFormat="1" x14ac:dyDescent="0.25"/>
    <row r="2174" s="99" customFormat="1" x14ac:dyDescent="0.25"/>
    <row r="2175" s="99" customFormat="1" x14ac:dyDescent="0.25"/>
    <row r="2176" s="99" customFormat="1" x14ac:dyDescent="0.25"/>
    <row r="2177" s="99" customFormat="1" x14ac:dyDescent="0.25"/>
    <row r="2178" s="99" customFormat="1" x14ac:dyDescent="0.25"/>
    <row r="2179" s="99" customFormat="1" x14ac:dyDescent="0.25"/>
    <row r="2180" s="99" customFormat="1" x14ac:dyDescent="0.25"/>
    <row r="2181" s="99" customFormat="1" x14ac:dyDescent="0.25"/>
    <row r="2182" s="99" customFormat="1" x14ac:dyDescent="0.25"/>
    <row r="2183" s="99" customFormat="1" x14ac:dyDescent="0.25"/>
    <row r="2184" s="99" customFormat="1" x14ac:dyDescent="0.25"/>
    <row r="2185" s="99" customFormat="1" x14ac:dyDescent="0.25"/>
    <row r="2186" s="99" customFormat="1" x14ac:dyDescent="0.25"/>
    <row r="2187" s="99" customFormat="1" x14ac:dyDescent="0.25"/>
    <row r="2188" s="99" customFormat="1" x14ac:dyDescent="0.25"/>
    <row r="2189" s="99" customFormat="1" x14ac:dyDescent="0.25"/>
    <row r="2190" s="99" customFormat="1" x14ac:dyDescent="0.25"/>
    <row r="2191" s="99" customFormat="1" x14ac:dyDescent="0.25"/>
    <row r="2192" s="99" customFormat="1" x14ac:dyDescent="0.25"/>
    <row r="2193" s="99" customFormat="1" x14ac:dyDescent="0.25"/>
    <row r="2194" s="99" customFormat="1" x14ac:dyDescent="0.25"/>
    <row r="2195" s="99" customFormat="1" x14ac:dyDescent="0.25"/>
    <row r="2196" s="99" customFormat="1" x14ac:dyDescent="0.25"/>
    <row r="2197" s="99" customFormat="1" x14ac:dyDescent="0.25"/>
    <row r="2198" s="99" customFormat="1" x14ac:dyDescent="0.25"/>
    <row r="2199" s="99" customFormat="1" x14ac:dyDescent="0.25"/>
    <row r="2200" s="99" customFormat="1" x14ac:dyDescent="0.25"/>
    <row r="2201" s="99" customFormat="1" x14ac:dyDescent="0.25"/>
    <row r="2202" s="99" customFormat="1" x14ac:dyDescent="0.25"/>
    <row r="2203" s="99" customFormat="1" x14ac:dyDescent="0.25"/>
    <row r="2204" s="99" customFormat="1" x14ac:dyDescent="0.25"/>
    <row r="2205" s="99" customFormat="1" x14ac:dyDescent="0.25"/>
    <row r="2206" s="99" customFormat="1" x14ac:dyDescent="0.25"/>
    <row r="2207" s="99" customFormat="1" x14ac:dyDescent="0.25"/>
    <row r="2208" s="99" customFormat="1" x14ac:dyDescent="0.25"/>
    <row r="2209" s="99" customFormat="1" x14ac:dyDescent="0.25"/>
    <row r="2210" s="99" customFormat="1" x14ac:dyDescent="0.25"/>
    <row r="2211" s="99" customFormat="1" x14ac:dyDescent="0.25"/>
    <row r="2212" s="99" customFormat="1" x14ac:dyDescent="0.25"/>
    <row r="2213" s="99" customFormat="1" x14ac:dyDescent="0.25"/>
    <row r="2214" s="99" customFormat="1" x14ac:dyDescent="0.25"/>
    <row r="2215" s="99" customFormat="1" x14ac:dyDescent="0.25"/>
    <row r="2216" s="99" customFormat="1" x14ac:dyDescent="0.25"/>
    <row r="2217" s="99" customFormat="1" x14ac:dyDescent="0.25"/>
    <row r="2218" s="99" customFormat="1" x14ac:dyDescent="0.25"/>
    <row r="2219" s="99" customFormat="1" x14ac:dyDescent="0.25"/>
    <row r="2220" s="99" customFormat="1" x14ac:dyDescent="0.25"/>
    <row r="2221" s="99" customFormat="1" x14ac:dyDescent="0.25"/>
    <row r="2222" s="99" customFormat="1" x14ac:dyDescent="0.25"/>
    <row r="2223" s="99" customFormat="1" x14ac:dyDescent="0.25"/>
    <row r="2224" s="99" customFormat="1" x14ac:dyDescent="0.25"/>
    <row r="2225" s="99" customFormat="1" x14ac:dyDescent="0.25"/>
    <row r="2226" s="99" customFormat="1" x14ac:dyDescent="0.25"/>
    <row r="2227" s="99" customFormat="1" x14ac:dyDescent="0.25"/>
    <row r="2228" s="99" customFormat="1" x14ac:dyDescent="0.25"/>
    <row r="2229" s="99" customFormat="1" x14ac:dyDescent="0.25"/>
    <row r="2230" s="99" customFormat="1" x14ac:dyDescent="0.25"/>
    <row r="2231" s="99" customFormat="1" x14ac:dyDescent="0.25"/>
    <row r="2232" s="99" customFormat="1" x14ac:dyDescent="0.25"/>
    <row r="2233" s="99" customFormat="1" x14ac:dyDescent="0.25"/>
    <row r="2234" s="99" customFormat="1" x14ac:dyDescent="0.25"/>
    <row r="2235" s="99" customFormat="1" x14ac:dyDescent="0.25"/>
    <row r="2236" s="99" customFormat="1" x14ac:dyDescent="0.25"/>
    <row r="2237" s="99" customFormat="1" x14ac:dyDescent="0.25"/>
    <row r="2238" s="99" customFormat="1" x14ac:dyDescent="0.25"/>
    <row r="2239" s="99" customFormat="1" x14ac:dyDescent="0.25"/>
    <row r="2240" s="99" customFormat="1" x14ac:dyDescent="0.25"/>
    <row r="2241" s="99" customFormat="1" x14ac:dyDescent="0.25"/>
    <row r="2242" s="99" customFormat="1" x14ac:dyDescent="0.25"/>
    <row r="2243" s="99" customFormat="1" x14ac:dyDescent="0.25"/>
    <row r="2244" s="99" customFormat="1" x14ac:dyDescent="0.25"/>
    <row r="2245" s="99" customFormat="1" x14ac:dyDescent="0.25"/>
    <row r="2246" s="99" customFormat="1" x14ac:dyDescent="0.25"/>
    <row r="2247" s="99" customFormat="1" x14ac:dyDescent="0.25"/>
    <row r="2248" s="99" customFormat="1" x14ac:dyDescent="0.25"/>
    <row r="2249" s="99" customFormat="1" x14ac:dyDescent="0.25"/>
    <row r="2250" s="99" customFormat="1" x14ac:dyDescent="0.25"/>
    <row r="2251" s="99" customFormat="1" x14ac:dyDescent="0.25"/>
    <row r="2252" s="99" customFormat="1" x14ac:dyDescent="0.25"/>
    <row r="2253" s="99" customFormat="1" x14ac:dyDescent="0.25"/>
    <row r="2254" s="99" customFormat="1" x14ac:dyDescent="0.25"/>
    <row r="2255" s="99" customFormat="1" x14ac:dyDescent="0.25"/>
    <row r="2256" s="99" customFormat="1" x14ac:dyDescent="0.25"/>
    <row r="2257" s="99" customFormat="1" x14ac:dyDescent="0.25"/>
    <row r="2258" s="99" customFormat="1" x14ac:dyDescent="0.25"/>
    <row r="2259" s="99" customFormat="1" x14ac:dyDescent="0.25"/>
    <row r="2260" s="99" customFormat="1" x14ac:dyDescent="0.25"/>
    <row r="2261" s="99" customFormat="1" x14ac:dyDescent="0.25"/>
    <row r="2262" s="99" customFormat="1" x14ac:dyDescent="0.25"/>
    <row r="2263" s="99" customFormat="1" x14ac:dyDescent="0.25"/>
    <row r="2264" s="99" customFormat="1" x14ac:dyDescent="0.25"/>
    <row r="2265" s="99" customFormat="1" x14ac:dyDescent="0.25"/>
    <row r="2266" s="99" customFormat="1" x14ac:dyDescent="0.25"/>
    <row r="2267" s="99" customFormat="1" x14ac:dyDescent="0.25"/>
    <row r="2268" s="99" customFormat="1" x14ac:dyDescent="0.25"/>
    <row r="2269" s="99" customFormat="1" x14ac:dyDescent="0.25"/>
    <row r="2270" s="99" customFormat="1" x14ac:dyDescent="0.25"/>
    <row r="2271" s="99" customFormat="1" x14ac:dyDescent="0.25"/>
    <row r="2272" s="99" customFormat="1" x14ac:dyDescent="0.25"/>
    <row r="2273" s="99" customFormat="1" x14ac:dyDescent="0.25"/>
    <row r="2274" s="99" customFormat="1" x14ac:dyDescent="0.25"/>
    <row r="2275" s="99" customFormat="1" x14ac:dyDescent="0.25"/>
    <row r="2276" s="99" customFormat="1" x14ac:dyDescent="0.25"/>
    <row r="2277" s="99" customFormat="1" x14ac:dyDescent="0.25"/>
    <row r="2278" s="99" customFormat="1" x14ac:dyDescent="0.25"/>
    <row r="2279" s="99" customFormat="1" x14ac:dyDescent="0.25"/>
    <row r="2280" s="99" customFormat="1" x14ac:dyDescent="0.25"/>
    <row r="2281" s="99" customFormat="1" x14ac:dyDescent="0.25"/>
    <row r="2282" s="99" customFormat="1" x14ac:dyDescent="0.25"/>
    <row r="2283" s="99" customFormat="1" x14ac:dyDescent="0.25"/>
    <row r="2284" s="99" customFormat="1" x14ac:dyDescent="0.25"/>
    <row r="2285" s="99" customFormat="1" x14ac:dyDescent="0.25"/>
    <row r="2286" s="99" customFormat="1" x14ac:dyDescent="0.25"/>
    <row r="2287" s="99" customFormat="1" x14ac:dyDescent="0.25"/>
    <row r="2288" s="99" customFormat="1" x14ac:dyDescent="0.25"/>
    <row r="2289" s="99" customFormat="1" x14ac:dyDescent="0.25"/>
    <row r="2290" s="99" customFormat="1" x14ac:dyDescent="0.25"/>
    <row r="2291" s="99" customFormat="1" x14ac:dyDescent="0.25"/>
    <row r="2292" s="99" customFormat="1" x14ac:dyDescent="0.25"/>
    <row r="2293" s="99" customFormat="1" x14ac:dyDescent="0.25"/>
    <row r="2294" s="99" customFormat="1" x14ac:dyDescent="0.25"/>
    <row r="2295" s="99" customFormat="1" x14ac:dyDescent="0.25"/>
    <row r="2296" s="99" customFormat="1" x14ac:dyDescent="0.25"/>
    <row r="2297" s="99" customFormat="1" x14ac:dyDescent="0.25"/>
    <row r="2298" s="99" customFormat="1" x14ac:dyDescent="0.25"/>
    <row r="2299" s="99" customFormat="1" x14ac:dyDescent="0.25"/>
    <row r="2300" s="99" customFormat="1" x14ac:dyDescent="0.25"/>
    <row r="2301" s="99" customFormat="1" x14ac:dyDescent="0.25"/>
    <row r="2302" s="99" customFormat="1" x14ac:dyDescent="0.25"/>
    <row r="2303" s="99" customFormat="1" x14ac:dyDescent="0.25"/>
    <row r="2304" s="99" customFormat="1" x14ac:dyDescent="0.25"/>
    <row r="2305" s="99" customFormat="1" x14ac:dyDescent="0.25"/>
    <row r="2306" s="99" customFormat="1" x14ac:dyDescent="0.25"/>
    <row r="2307" s="99" customFormat="1" x14ac:dyDescent="0.25"/>
    <row r="2308" s="99" customFormat="1" x14ac:dyDescent="0.25"/>
    <row r="2309" s="99" customFormat="1" x14ac:dyDescent="0.25"/>
    <row r="2310" s="99" customFormat="1" x14ac:dyDescent="0.25"/>
    <row r="2311" s="99" customFormat="1" x14ac:dyDescent="0.25"/>
    <row r="2312" s="99" customFormat="1" x14ac:dyDescent="0.25"/>
    <row r="2313" s="99" customFormat="1" x14ac:dyDescent="0.25"/>
    <row r="2314" s="99" customFormat="1" x14ac:dyDescent="0.25"/>
    <row r="2315" s="99" customFormat="1" x14ac:dyDescent="0.25"/>
    <row r="2316" s="99" customFormat="1" x14ac:dyDescent="0.25"/>
    <row r="2317" s="99" customFormat="1" x14ac:dyDescent="0.25"/>
    <row r="2318" s="99" customFormat="1" x14ac:dyDescent="0.25"/>
    <row r="2319" s="99" customFormat="1" x14ac:dyDescent="0.25"/>
    <row r="2320" s="99" customFormat="1" x14ac:dyDescent="0.25"/>
    <row r="2321" s="99" customFormat="1" x14ac:dyDescent="0.25"/>
    <row r="2322" s="99" customFormat="1" x14ac:dyDescent="0.25"/>
    <row r="2323" s="99" customFormat="1" x14ac:dyDescent="0.25"/>
    <row r="2324" s="99" customFormat="1" x14ac:dyDescent="0.25"/>
    <row r="2325" s="99" customFormat="1" x14ac:dyDescent="0.25"/>
    <row r="2326" s="99" customFormat="1" x14ac:dyDescent="0.25"/>
    <row r="2327" s="99" customFormat="1" x14ac:dyDescent="0.25"/>
    <row r="2328" s="99" customFormat="1" x14ac:dyDescent="0.25"/>
    <row r="2329" s="99" customFormat="1" x14ac:dyDescent="0.25"/>
    <row r="2330" s="99" customFormat="1" x14ac:dyDescent="0.25"/>
    <row r="2331" s="99" customFormat="1" x14ac:dyDescent="0.25"/>
    <row r="2332" s="99" customFormat="1" x14ac:dyDescent="0.25"/>
    <row r="2333" s="99" customFormat="1" x14ac:dyDescent="0.25"/>
    <row r="2334" s="99" customFormat="1" x14ac:dyDescent="0.25"/>
    <row r="2335" s="99" customFormat="1" x14ac:dyDescent="0.25"/>
    <row r="2336" s="99" customFormat="1" x14ac:dyDescent="0.25"/>
    <row r="2337" s="99" customFormat="1" x14ac:dyDescent="0.25"/>
    <row r="2338" s="99" customFormat="1" x14ac:dyDescent="0.25"/>
    <row r="2339" s="99" customFormat="1" x14ac:dyDescent="0.25"/>
    <row r="2340" s="99" customFormat="1" x14ac:dyDescent="0.25"/>
    <row r="2341" s="99" customFormat="1" x14ac:dyDescent="0.25"/>
    <row r="2342" s="99" customFormat="1" x14ac:dyDescent="0.25"/>
    <row r="2343" s="99" customFormat="1" x14ac:dyDescent="0.25"/>
    <row r="2344" s="99" customFormat="1" x14ac:dyDescent="0.25"/>
    <row r="2345" s="99" customFormat="1" x14ac:dyDescent="0.25"/>
    <row r="2346" s="99" customFormat="1" x14ac:dyDescent="0.25"/>
    <row r="2347" s="99" customFormat="1" x14ac:dyDescent="0.25"/>
    <row r="2348" s="99" customFormat="1" x14ac:dyDescent="0.25"/>
    <row r="2349" s="99" customFormat="1" x14ac:dyDescent="0.25"/>
    <row r="2350" s="99" customFormat="1" x14ac:dyDescent="0.25"/>
    <row r="2351" s="99" customFormat="1" x14ac:dyDescent="0.25"/>
    <row r="2352" s="99" customFormat="1" x14ac:dyDescent="0.25"/>
    <row r="2353" s="99" customFormat="1" x14ac:dyDescent="0.25"/>
    <row r="2354" s="99" customFormat="1" x14ac:dyDescent="0.25"/>
    <row r="2355" s="99" customFormat="1" x14ac:dyDescent="0.25"/>
    <row r="2356" s="99" customFormat="1" x14ac:dyDescent="0.25"/>
    <row r="2357" s="99" customFormat="1" x14ac:dyDescent="0.25"/>
    <row r="2358" s="99" customFormat="1" x14ac:dyDescent="0.25"/>
    <row r="2359" s="99" customFormat="1" x14ac:dyDescent="0.25"/>
    <row r="2360" s="99" customFormat="1" x14ac:dyDescent="0.25"/>
    <row r="2361" s="99" customFormat="1" x14ac:dyDescent="0.25"/>
    <row r="2362" s="99" customFormat="1" x14ac:dyDescent="0.25"/>
    <row r="2363" s="99" customFormat="1" x14ac:dyDescent="0.25"/>
    <row r="2364" s="99" customFormat="1" x14ac:dyDescent="0.25"/>
    <row r="2365" s="99" customFormat="1" x14ac:dyDescent="0.25"/>
    <row r="2366" s="99" customFormat="1" x14ac:dyDescent="0.25"/>
    <row r="2367" s="99" customFormat="1" x14ac:dyDescent="0.25"/>
    <row r="2368" s="99" customFormat="1" x14ac:dyDescent="0.25"/>
    <row r="2369" s="99" customFormat="1" x14ac:dyDescent="0.25"/>
    <row r="2370" s="99" customFormat="1" x14ac:dyDescent="0.25"/>
    <row r="2371" s="99" customFormat="1" x14ac:dyDescent="0.25"/>
    <row r="2372" s="99" customFormat="1" x14ac:dyDescent="0.25"/>
    <row r="2373" s="99" customFormat="1" x14ac:dyDescent="0.25"/>
    <row r="2374" s="99" customFormat="1" x14ac:dyDescent="0.25"/>
    <row r="2375" s="99" customFormat="1" x14ac:dyDescent="0.25"/>
    <row r="2376" s="99" customFormat="1" x14ac:dyDescent="0.25"/>
    <row r="2377" s="99" customFormat="1" x14ac:dyDescent="0.25"/>
    <row r="2378" s="99" customFormat="1" x14ac:dyDescent="0.25"/>
    <row r="2379" s="99" customFormat="1" x14ac:dyDescent="0.25"/>
    <row r="2380" s="99" customFormat="1" x14ac:dyDescent="0.25"/>
    <row r="2381" s="99" customFormat="1" x14ac:dyDescent="0.25"/>
    <row r="2382" s="99" customFormat="1" x14ac:dyDescent="0.25"/>
    <row r="2383" s="99" customFormat="1" x14ac:dyDescent="0.25"/>
    <row r="2384" s="99" customFormat="1" x14ac:dyDescent="0.25"/>
    <row r="2385" s="99" customFormat="1" x14ac:dyDescent="0.25"/>
    <row r="2386" s="99" customFormat="1" x14ac:dyDescent="0.25"/>
    <row r="2387" s="99" customFormat="1" x14ac:dyDescent="0.25"/>
    <row r="2388" s="99" customFormat="1" x14ac:dyDescent="0.25"/>
    <row r="2389" s="99" customFormat="1" x14ac:dyDescent="0.25"/>
    <row r="2390" s="99" customFormat="1" x14ac:dyDescent="0.25"/>
    <row r="2391" s="99" customFormat="1" x14ac:dyDescent="0.25"/>
    <row r="2392" s="99" customFormat="1" x14ac:dyDescent="0.25"/>
    <row r="2393" s="99" customFormat="1" x14ac:dyDescent="0.25"/>
    <row r="2394" s="99" customFormat="1" x14ac:dyDescent="0.25"/>
    <row r="2395" s="99" customFormat="1" x14ac:dyDescent="0.25"/>
    <row r="2396" s="99" customFormat="1" x14ac:dyDescent="0.25"/>
    <row r="2397" s="99" customFormat="1" x14ac:dyDescent="0.25"/>
    <row r="2398" s="99" customFormat="1" x14ac:dyDescent="0.25"/>
    <row r="2399" s="99" customFormat="1" x14ac:dyDescent="0.25"/>
    <row r="2400" s="99" customFormat="1" x14ac:dyDescent="0.25"/>
    <row r="2401" s="99" customFormat="1" x14ac:dyDescent="0.25"/>
    <row r="2402" s="99" customFormat="1" x14ac:dyDescent="0.25"/>
    <row r="2403" s="99" customFormat="1" x14ac:dyDescent="0.25"/>
    <row r="2404" s="99" customFormat="1" x14ac:dyDescent="0.25"/>
    <row r="2405" s="99" customFormat="1" x14ac:dyDescent="0.25"/>
    <row r="2406" s="99" customFormat="1" x14ac:dyDescent="0.25"/>
    <row r="2407" s="99" customFormat="1" x14ac:dyDescent="0.25"/>
    <row r="2408" s="99" customFormat="1" x14ac:dyDescent="0.25"/>
    <row r="2409" s="99" customFormat="1" x14ac:dyDescent="0.25"/>
    <row r="2410" s="99" customFormat="1" x14ac:dyDescent="0.25"/>
    <row r="2411" s="99" customFormat="1" x14ac:dyDescent="0.25"/>
    <row r="2412" s="99" customFormat="1" x14ac:dyDescent="0.25"/>
    <row r="2413" s="99" customFormat="1" x14ac:dyDescent="0.25"/>
    <row r="2414" s="99" customFormat="1" x14ac:dyDescent="0.25"/>
    <row r="2415" s="99" customFormat="1" x14ac:dyDescent="0.25"/>
    <row r="2416" s="99" customFormat="1" x14ac:dyDescent="0.25"/>
    <row r="2417" s="99" customFormat="1" x14ac:dyDescent="0.25"/>
    <row r="2418" s="99" customFormat="1" x14ac:dyDescent="0.25"/>
    <row r="2419" s="99" customFormat="1" x14ac:dyDescent="0.25"/>
    <row r="2420" s="99" customFormat="1" x14ac:dyDescent="0.25"/>
    <row r="2421" s="99" customFormat="1" x14ac:dyDescent="0.25"/>
    <row r="2422" s="99" customFormat="1" x14ac:dyDescent="0.25"/>
    <row r="2423" s="99" customFormat="1" x14ac:dyDescent="0.25"/>
    <row r="2424" s="99" customFormat="1" x14ac:dyDescent="0.25"/>
    <row r="2425" s="99" customFormat="1" x14ac:dyDescent="0.25"/>
    <row r="2426" s="99" customFormat="1" x14ac:dyDescent="0.25"/>
    <row r="2427" s="99" customFormat="1" x14ac:dyDescent="0.25"/>
    <row r="2428" s="99" customFormat="1" x14ac:dyDescent="0.25"/>
    <row r="2429" s="99" customFormat="1" x14ac:dyDescent="0.25"/>
    <row r="2430" s="99" customFormat="1" x14ac:dyDescent="0.25"/>
    <row r="2431" s="99" customFormat="1" x14ac:dyDescent="0.25"/>
    <row r="2432" s="99" customFormat="1" x14ac:dyDescent="0.25"/>
    <row r="2433" s="99" customFormat="1" x14ac:dyDescent="0.25"/>
    <row r="2434" s="99" customFormat="1" x14ac:dyDescent="0.25"/>
    <row r="2435" s="99" customFormat="1" x14ac:dyDescent="0.25"/>
    <row r="2436" s="99" customFormat="1" x14ac:dyDescent="0.25"/>
    <row r="2437" s="99" customFormat="1" x14ac:dyDescent="0.25"/>
    <row r="2438" s="99" customFormat="1" x14ac:dyDescent="0.25"/>
    <row r="2439" s="99" customFormat="1" x14ac:dyDescent="0.25"/>
    <row r="2440" s="99" customFormat="1" x14ac:dyDescent="0.25"/>
    <row r="2441" s="99" customFormat="1" x14ac:dyDescent="0.25"/>
    <row r="2442" s="99" customFormat="1" x14ac:dyDescent="0.25"/>
    <row r="2443" s="99" customFormat="1" x14ac:dyDescent="0.25"/>
    <row r="2444" s="99" customFormat="1" x14ac:dyDescent="0.25"/>
    <row r="2445" s="99" customFormat="1" x14ac:dyDescent="0.25"/>
    <row r="2446" s="99" customFormat="1" x14ac:dyDescent="0.25"/>
    <row r="2447" s="99" customFormat="1" x14ac:dyDescent="0.25"/>
    <row r="2448" s="99" customFormat="1" x14ac:dyDescent="0.25"/>
    <row r="2449" s="99" customFormat="1" x14ac:dyDescent="0.25"/>
    <row r="2450" s="99" customFormat="1" x14ac:dyDescent="0.25"/>
    <row r="2451" s="99" customFormat="1" x14ac:dyDescent="0.25"/>
    <row r="2452" s="99" customFormat="1" x14ac:dyDescent="0.25"/>
    <row r="2453" s="99" customFormat="1" x14ac:dyDescent="0.25"/>
    <row r="2454" s="99" customFormat="1" x14ac:dyDescent="0.25"/>
    <row r="2455" s="99" customFormat="1" x14ac:dyDescent="0.25"/>
    <row r="2456" s="99" customFormat="1" x14ac:dyDescent="0.25"/>
    <row r="2457" s="99" customFormat="1" x14ac:dyDescent="0.25"/>
    <row r="2458" s="99" customFormat="1" x14ac:dyDescent="0.25"/>
    <row r="2459" s="99" customFormat="1" x14ac:dyDescent="0.25"/>
    <row r="2460" s="99" customFormat="1" x14ac:dyDescent="0.25"/>
    <row r="2461" s="99" customFormat="1" x14ac:dyDescent="0.25"/>
    <row r="2462" s="99" customFormat="1" x14ac:dyDescent="0.25"/>
    <row r="2463" s="99" customFormat="1" x14ac:dyDescent="0.25"/>
    <row r="2464" s="99" customFormat="1" x14ac:dyDescent="0.25"/>
    <row r="2465" s="99" customFormat="1" x14ac:dyDescent="0.25"/>
    <row r="2466" s="99" customFormat="1" x14ac:dyDescent="0.25"/>
    <row r="2467" s="99" customFormat="1" x14ac:dyDescent="0.25"/>
    <row r="2468" s="99" customFormat="1" x14ac:dyDescent="0.25"/>
    <row r="2469" s="99" customFormat="1" x14ac:dyDescent="0.25"/>
    <row r="2470" s="99" customFormat="1" x14ac:dyDescent="0.25"/>
    <row r="2471" s="99" customFormat="1" x14ac:dyDescent="0.25"/>
    <row r="2472" s="99" customFormat="1" x14ac:dyDescent="0.25"/>
    <row r="2473" s="99" customFormat="1" x14ac:dyDescent="0.25"/>
    <row r="2474" s="99" customFormat="1" x14ac:dyDescent="0.25"/>
    <row r="2475" s="99" customFormat="1" x14ac:dyDescent="0.25"/>
    <row r="2476" s="99" customFormat="1" x14ac:dyDescent="0.25"/>
    <row r="2477" s="99" customFormat="1" x14ac:dyDescent="0.25"/>
    <row r="2478" s="99" customFormat="1" x14ac:dyDescent="0.25"/>
    <row r="2479" s="99" customFormat="1" x14ac:dyDescent="0.25"/>
    <row r="2480" s="99" customFormat="1" x14ac:dyDescent="0.25"/>
    <row r="2481" s="99" customFormat="1" x14ac:dyDescent="0.25"/>
    <row r="2482" s="99" customFormat="1" x14ac:dyDescent="0.25"/>
    <row r="2483" s="99" customFormat="1" x14ac:dyDescent="0.25"/>
    <row r="2484" s="99" customFormat="1" x14ac:dyDescent="0.25"/>
    <row r="2485" s="99" customFormat="1" x14ac:dyDescent="0.25"/>
    <row r="2486" s="99" customFormat="1" x14ac:dyDescent="0.25"/>
    <row r="2487" s="99" customFormat="1" x14ac:dyDescent="0.25"/>
    <row r="2488" s="99" customFormat="1" x14ac:dyDescent="0.25"/>
    <row r="2489" s="99" customFormat="1" x14ac:dyDescent="0.25"/>
    <row r="2490" s="99" customFormat="1" x14ac:dyDescent="0.25"/>
    <row r="2491" s="99" customFormat="1" x14ac:dyDescent="0.25"/>
    <row r="2492" s="99" customFormat="1" x14ac:dyDescent="0.25"/>
    <row r="2493" s="99" customFormat="1" x14ac:dyDescent="0.25"/>
    <row r="2494" s="99" customFormat="1" x14ac:dyDescent="0.25"/>
    <row r="2495" s="99" customFormat="1" x14ac:dyDescent="0.25"/>
    <row r="2496" s="99" customFormat="1" x14ac:dyDescent="0.25"/>
    <row r="2497" s="99" customFormat="1" x14ac:dyDescent="0.25"/>
    <row r="2498" s="99" customFormat="1" x14ac:dyDescent="0.25"/>
    <row r="2499" s="99" customFormat="1" x14ac:dyDescent="0.25"/>
    <row r="2500" s="99" customFormat="1" x14ac:dyDescent="0.25"/>
    <row r="2501" s="99" customFormat="1" x14ac:dyDescent="0.25"/>
    <row r="2502" s="99" customFormat="1" x14ac:dyDescent="0.25"/>
    <row r="2503" s="99" customFormat="1" x14ac:dyDescent="0.25"/>
    <row r="2504" s="99" customFormat="1" x14ac:dyDescent="0.25"/>
    <row r="2505" s="99" customFormat="1" x14ac:dyDescent="0.25"/>
    <row r="2506" s="99" customFormat="1" x14ac:dyDescent="0.25"/>
    <row r="2507" s="99" customFormat="1" x14ac:dyDescent="0.25"/>
    <row r="2508" s="99" customFormat="1" x14ac:dyDescent="0.25"/>
    <row r="2509" s="99" customFormat="1" x14ac:dyDescent="0.25"/>
    <row r="2510" s="99" customFormat="1" x14ac:dyDescent="0.25"/>
    <row r="2511" s="99" customFormat="1" x14ac:dyDescent="0.25"/>
    <row r="2512" s="99" customFormat="1" x14ac:dyDescent="0.25"/>
    <row r="2513" s="99" customFormat="1" x14ac:dyDescent="0.25"/>
    <row r="2514" s="99" customFormat="1" x14ac:dyDescent="0.25"/>
    <row r="2515" s="99" customFormat="1" x14ac:dyDescent="0.25"/>
    <row r="2516" s="99" customFormat="1" x14ac:dyDescent="0.25"/>
    <row r="2517" s="99" customFormat="1" x14ac:dyDescent="0.25"/>
    <row r="2518" s="99" customFormat="1" x14ac:dyDescent="0.25"/>
    <row r="2519" s="99" customFormat="1" x14ac:dyDescent="0.25"/>
    <row r="2520" s="99" customFormat="1" x14ac:dyDescent="0.25"/>
    <row r="2521" s="99" customFormat="1" x14ac:dyDescent="0.25"/>
    <row r="2522" s="99" customFormat="1" x14ac:dyDescent="0.25"/>
    <row r="2523" s="99" customFormat="1" x14ac:dyDescent="0.25"/>
    <row r="2524" s="99" customFormat="1" x14ac:dyDescent="0.25"/>
    <row r="2525" s="99" customFormat="1" x14ac:dyDescent="0.25"/>
    <row r="2526" s="99" customFormat="1" x14ac:dyDescent="0.25"/>
    <row r="2527" s="99" customFormat="1" x14ac:dyDescent="0.25"/>
    <row r="2528" s="99" customFormat="1" x14ac:dyDescent="0.25"/>
    <row r="2529" s="99" customFormat="1" x14ac:dyDescent="0.25"/>
    <row r="2530" s="99" customFormat="1" x14ac:dyDescent="0.25"/>
    <row r="2531" s="99" customFormat="1" x14ac:dyDescent="0.25"/>
    <row r="2532" s="99" customFormat="1" x14ac:dyDescent="0.25"/>
    <row r="2533" s="99" customFormat="1" x14ac:dyDescent="0.25"/>
    <row r="2534" s="99" customFormat="1" x14ac:dyDescent="0.25"/>
    <row r="2535" s="99" customFormat="1" x14ac:dyDescent="0.25"/>
    <row r="2536" s="99" customFormat="1" x14ac:dyDescent="0.25"/>
    <row r="2537" s="99" customFormat="1" x14ac:dyDescent="0.25"/>
    <row r="2538" s="99" customFormat="1" x14ac:dyDescent="0.25"/>
    <row r="2539" s="99" customFormat="1" x14ac:dyDescent="0.25"/>
    <row r="2540" s="99" customFormat="1" x14ac:dyDescent="0.25"/>
    <row r="2541" s="99" customFormat="1" x14ac:dyDescent="0.25"/>
    <row r="2542" s="99" customFormat="1" x14ac:dyDescent="0.25"/>
    <row r="2543" s="99" customFormat="1" x14ac:dyDescent="0.25"/>
    <row r="2544" s="99" customFormat="1" x14ac:dyDescent="0.25"/>
    <row r="2545" s="99" customFormat="1" x14ac:dyDescent="0.25"/>
    <row r="2546" s="99" customFormat="1" x14ac:dyDescent="0.25"/>
    <row r="2547" s="99" customFormat="1" x14ac:dyDescent="0.25"/>
    <row r="2548" s="99" customFormat="1" x14ac:dyDescent="0.25"/>
    <row r="2549" s="99" customFormat="1" x14ac:dyDescent="0.25"/>
    <row r="2550" s="99" customFormat="1" x14ac:dyDescent="0.25"/>
    <row r="2551" s="99" customFormat="1" x14ac:dyDescent="0.25"/>
    <row r="2552" s="99" customFormat="1" x14ac:dyDescent="0.25"/>
    <row r="2553" s="99" customFormat="1" x14ac:dyDescent="0.25"/>
    <row r="2554" s="99" customFormat="1" x14ac:dyDescent="0.25"/>
    <row r="2555" s="99" customFormat="1" x14ac:dyDescent="0.25"/>
    <row r="2556" s="99" customFormat="1" x14ac:dyDescent="0.25"/>
    <row r="2557" s="99" customFormat="1" x14ac:dyDescent="0.25"/>
    <row r="2558" s="99" customFormat="1" x14ac:dyDescent="0.25"/>
    <row r="2559" s="99" customFormat="1" x14ac:dyDescent="0.25"/>
    <row r="2560" s="99" customFormat="1" x14ac:dyDescent="0.25"/>
    <row r="2561" s="99" customFormat="1" x14ac:dyDescent="0.25"/>
    <row r="2562" s="99" customFormat="1" x14ac:dyDescent="0.25"/>
    <row r="2563" s="99" customFormat="1" x14ac:dyDescent="0.25"/>
    <row r="2564" s="99" customFormat="1" x14ac:dyDescent="0.25"/>
    <row r="2565" s="99" customFormat="1" x14ac:dyDescent="0.25"/>
    <row r="2566" s="99" customFormat="1" x14ac:dyDescent="0.25"/>
    <row r="2567" s="99" customFormat="1" x14ac:dyDescent="0.25"/>
    <row r="2568" s="99" customFormat="1" x14ac:dyDescent="0.25"/>
    <row r="2569" s="99" customFormat="1" x14ac:dyDescent="0.25"/>
    <row r="2570" s="99" customFormat="1" x14ac:dyDescent="0.25"/>
    <row r="2571" s="99" customFormat="1" x14ac:dyDescent="0.25"/>
    <row r="2572" s="99" customFormat="1" x14ac:dyDescent="0.25"/>
    <row r="2573" s="99" customFormat="1" x14ac:dyDescent="0.25"/>
    <row r="2574" s="99" customFormat="1" x14ac:dyDescent="0.25"/>
    <row r="2575" s="99" customFormat="1" x14ac:dyDescent="0.25"/>
    <row r="2576" s="99" customFormat="1" x14ac:dyDescent="0.25"/>
    <row r="2577" s="99" customFormat="1" x14ac:dyDescent="0.25"/>
    <row r="2578" s="99" customFormat="1" x14ac:dyDescent="0.25"/>
    <row r="2579" s="99" customFormat="1" x14ac:dyDescent="0.25"/>
    <row r="2580" s="99" customFormat="1" x14ac:dyDescent="0.25"/>
    <row r="2581" s="99" customFormat="1" x14ac:dyDescent="0.25"/>
    <row r="2582" s="99" customFormat="1" x14ac:dyDescent="0.25"/>
    <row r="2583" s="99" customFormat="1" x14ac:dyDescent="0.25"/>
    <row r="2584" s="99" customFormat="1" x14ac:dyDescent="0.25"/>
    <row r="2585" s="99" customFormat="1" x14ac:dyDescent="0.25"/>
    <row r="2586" s="99" customFormat="1" x14ac:dyDescent="0.25"/>
    <row r="2587" s="99" customFormat="1" x14ac:dyDescent="0.25"/>
    <row r="2588" s="99" customFormat="1" x14ac:dyDescent="0.25"/>
    <row r="2589" s="99" customFormat="1" x14ac:dyDescent="0.25"/>
    <row r="2590" s="99" customFormat="1" x14ac:dyDescent="0.25"/>
    <row r="2591" s="99" customFormat="1" x14ac:dyDescent="0.25"/>
    <row r="2592" s="99" customFormat="1" x14ac:dyDescent="0.25"/>
    <row r="2593" s="99" customFormat="1" x14ac:dyDescent="0.25"/>
    <row r="2594" s="99" customFormat="1" x14ac:dyDescent="0.25"/>
    <row r="2595" s="99" customFormat="1" x14ac:dyDescent="0.25"/>
    <row r="2596" s="99" customFormat="1" x14ac:dyDescent="0.25"/>
    <row r="2597" s="99" customFormat="1" x14ac:dyDescent="0.25"/>
    <row r="2598" s="99" customFormat="1" x14ac:dyDescent="0.25"/>
    <row r="2599" s="99" customFormat="1" x14ac:dyDescent="0.25"/>
    <row r="2600" s="99" customFormat="1" x14ac:dyDescent="0.25"/>
    <row r="2601" s="99" customFormat="1" x14ac:dyDescent="0.25"/>
    <row r="2602" s="99" customFormat="1" x14ac:dyDescent="0.25"/>
    <row r="2603" s="99" customFormat="1" x14ac:dyDescent="0.25"/>
    <row r="2604" s="99" customFormat="1" x14ac:dyDescent="0.25"/>
    <row r="2605" s="99" customFormat="1" x14ac:dyDescent="0.25"/>
    <row r="2606" s="99" customFormat="1" x14ac:dyDescent="0.25"/>
    <row r="2607" s="99" customFormat="1" x14ac:dyDescent="0.25"/>
    <row r="2608" s="99" customFormat="1" x14ac:dyDescent="0.25"/>
    <row r="2609" s="99" customFormat="1" x14ac:dyDescent="0.25"/>
    <row r="2610" s="99" customFormat="1" x14ac:dyDescent="0.25"/>
    <row r="2611" s="99" customFormat="1" x14ac:dyDescent="0.25"/>
    <row r="2612" s="99" customFormat="1" x14ac:dyDescent="0.25"/>
    <row r="2613" s="99" customFormat="1" x14ac:dyDescent="0.25"/>
    <row r="2614" s="99" customFormat="1" x14ac:dyDescent="0.25"/>
    <row r="2615" s="99" customFormat="1" x14ac:dyDescent="0.25"/>
    <row r="2616" s="99" customFormat="1" x14ac:dyDescent="0.25"/>
    <row r="2617" s="99" customFormat="1" x14ac:dyDescent="0.25"/>
    <row r="2618" s="99" customFormat="1" x14ac:dyDescent="0.25"/>
    <row r="2619" s="99" customFormat="1" x14ac:dyDescent="0.25"/>
    <row r="2620" s="99" customFormat="1" x14ac:dyDescent="0.25"/>
    <row r="2621" s="99" customFormat="1" x14ac:dyDescent="0.25"/>
    <row r="2622" s="99" customFormat="1" x14ac:dyDescent="0.25"/>
    <row r="2623" s="99" customFormat="1" x14ac:dyDescent="0.25"/>
    <row r="2624" s="99" customFormat="1" x14ac:dyDescent="0.25"/>
    <row r="2625" s="99" customFormat="1" x14ac:dyDescent="0.25"/>
    <row r="2626" s="99" customFormat="1" x14ac:dyDescent="0.25"/>
    <row r="2627" s="99" customFormat="1" x14ac:dyDescent="0.25"/>
    <row r="2628" s="99" customFormat="1" x14ac:dyDescent="0.25"/>
    <row r="2629" s="99" customFormat="1" x14ac:dyDescent="0.25"/>
    <row r="2630" s="99" customFormat="1" x14ac:dyDescent="0.25"/>
    <row r="2631" s="99" customFormat="1" x14ac:dyDescent="0.25"/>
    <row r="2632" s="99" customFormat="1" x14ac:dyDescent="0.25"/>
    <row r="2633" s="99" customFormat="1" x14ac:dyDescent="0.25"/>
    <row r="2634" s="99" customFormat="1" x14ac:dyDescent="0.25"/>
    <row r="2635" s="99" customFormat="1" x14ac:dyDescent="0.25"/>
    <row r="2636" s="99" customFormat="1" x14ac:dyDescent="0.25"/>
    <row r="2637" s="99" customFormat="1" x14ac:dyDescent="0.25"/>
    <row r="2638" s="99" customFormat="1" x14ac:dyDescent="0.25"/>
    <row r="2639" s="99" customFormat="1" x14ac:dyDescent="0.25"/>
    <row r="2640" s="99" customFormat="1" x14ac:dyDescent="0.25"/>
    <row r="2641" s="99" customFormat="1" x14ac:dyDescent="0.25"/>
    <row r="2642" s="99" customFormat="1" x14ac:dyDescent="0.25"/>
    <row r="2643" s="99" customFormat="1" x14ac:dyDescent="0.25"/>
    <row r="2644" s="99" customFormat="1" x14ac:dyDescent="0.25"/>
    <row r="2645" s="99" customFormat="1" x14ac:dyDescent="0.25"/>
    <row r="2646" s="99" customFormat="1" x14ac:dyDescent="0.25"/>
    <row r="2647" s="99" customFormat="1" x14ac:dyDescent="0.25"/>
    <row r="2648" s="99" customFormat="1" x14ac:dyDescent="0.25"/>
    <row r="2649" s="99" customFormat="1" x14ac:dyDescent="0.25"/>
    <row r="2650" s="99" customFormat="1" x14ac:dyDescent="0.25"/>
    <row r="2651" s="99" customFormat="1" x14ac:dyDescent="0.25"/>
    <row r="2652" s="99" customFormat="1" x14ac:dyDescent="0.25"/>
    <row r="2653" s="99" customFormat="1" x14ac:dyDescent="0.25"/>
    <row r="2654" s="99" customFormat="1" x14ac:dyDescent="0.25"/>
    <row r="2655" s="99" customFormat="1" x14ac:dyDescent="0.25"/>
    <row r="2656" s="99" customFormat="1" x14ac:dyDescent="0.25"/>
    <row r="2657" s="99" customFormat="1" x14ac:dyDescent="0.25"/>
    <row r="2658" s="99" customFormat="1" x14ac:dyDescent="0.25"/>
    <row r="2659" s="99" customFormat="1" x14ac:dyDescent="0.25"/>
    <row r="2660" s="99" customFormat="1" x14ac:dyDescent="0.25"/>
    <row r="2661" s="99" customFormat="1" x14ac:dyDescent="0.25"/>
    <row r="2662" s="99" customFormat="1" x14ac:dyDescent="0.25"/>
    <row r="2663" s="99" customFormat="1" x14ac:dyDescent="0.25"/>
    <row r="2664" s="99" customFormat="1" x14ac:dyDescent="0.25"/>
    <row r="2665" s="99" customFormat="1" x14ac:dyDescent="0.25"/>
    <row r="2666" s="99" customFormat="1" x14ac:dyDescent="0.25"/>
    <row r="2667" s="99" customFormat="1" x14ac:dyDescent="0.25"/>
    <row r="2668" s="99" customFormat="1" x14ac:dyDescent="0.25"/>
    <row r="2669" s="99" customFormat="1" x14ac:dyDescent="0.25"/>
    <row r="2670" s="99" customFormat="1" x14ac:dyDescent="0.25"/>
    <row r="2671" s="99" customFormat="1" x14ac:dyDescent="0.25"/>
    <row r="2672" s="99" customFormat="1" x14ac:dyDescent="0.25"/>
    <row r="2673" s="99" customFormat="1" x14ac:dyDescent="0.25"/>
    <row r="2674" s="99" customFormat="1" x14ac:dyDescent="0.25"/>
    <row r="2675" s="99" customFormat="1" x14ac:dyDescent="0.25"/>
    <row r="2676" s="99" customFormat="1" x14ac:dyDescent="0.25"/>
    <row r="2677" s="99" customFormat="1" x14ac:dyDescent="0.25"/>
    <row r="2678" s="99" customFormat="1" x14ac:dyDescent="0.25"/>
    <row r="2679" s="99" customFormat="1" x14ac:dyDescent="0.25"/>
    <row r="2680" s="99" customFormat="1" x14ac:dyDescent="0.25"/>
    <row r="2681" s="99" customFormat="1" x14ac:dyDescent="0.25"/>
    <row r="2682" s="99" customFormat="1" x14ac:dyDescent="0.25"/>
    <row r="2683" s="99" customFormat="1" x14ac:dyDescent="0.25"/>
    <row r="2684" s="99" customFormat="1" x14ac:dyDescent="0.25"/>
    <row r="2685" s="99" customFormat="1" x14ac:dyDescent="0.25"/>
    <row r="2686" s="99" customFormat="1" x14ac:dyDescent="0.25"/>
    <row r="2687" s="99" customFormat="1" x14ac:dyDescent="0.25"/>
    <row r="2688" s="99" customFormat="1" x14ac:dyDescent="0.25"/>
    <row r="2689" s="99" customFormat="1" x14ac:dyDescent="0.25"/>
    <row r="2690" s="99" customFormat="1" x14ac:dyDescent="0.25"/>
    <row r="2691" s="99" customFormat="1" x14ac:dyDescent="0.25"/>
    <row r="2692" s="99" customFormat="1" x14ac:dyDescent="0.25"/>
    <row r="2693" s="99" customFormat="1" x14ac:dyDescent="0.25"/>
    <row r="2694" s="99" customFormat="1" x14ac:dyDescent="0.25"/>
    <row r="2695" s="99" customFormat="1" x14ac:dyDescent="0.25"/>
    <row r="2696" s="99" customFormat="1" x14ac:dyDescent="0.25"/>
    <row r="2697" s="99" customFormat="1" x14ac:dyDescent="0.25"/>
    <row r="2698" s="99" customFormat="1" x14ac:dyDescent="0.25"/>
    <row r="2699" s="99" customFormat="1" x14ac:dyDescent="0.25"/>
    <row r="2700" s="99" customFormat="1" x14ac:dyDescent="0.25"/>
    <row r="2701" s="99" customFormat="1" x14ac:dyDescent="0.25"/>
    <row r="2702" s="99" customFormat="1" x14ac:dyDescent="0.25"/>
    <row r="2703" s="99" customFormat="1" x14ac:dyDescent="0.25"/>
    <row r="2704" s="99" customFormat="1" x14ac:dyDescent="0.25"/>
    <row r="2705" s="99" customFormat="1" x14ac:dyDescent="0.25"/>
    <row r="2706" s="99" customFormat="1" x14ac:dyDescent="0.25"/>
    <row r="2707" s="99" customFormat="1" x14ac:dyDescent="0.25"/>
    <row r="2708" s="99" customFormat="1" x14ac:dyDescent="0.25"/>
    <row r="2709" s="99" customFormat="1" x14ac:dyDescent="0.25"/>
    <row r="2710" s="99" customFormat="1" x14ac:dyDescent="0.25"/>
    <row r="2711" s="99" customFormat="1" x14ac:dyDescent="0.25"/>
    <row r="2712" s="99" customFormat="1" x14ac:dyDescent="0.25"/>
    <row r="2713" s="99" customFormat="1" x14ac:dyDescent="0.25"/>
    <row r="2714" s="99" customFormat="1" x14ac:dyDescent="0.25"/>
    <row r="2715" s="99" customFormat="1" x14ac:dyDescent="0.25"/>
    <row r="2716" s="99" customFormat="1" x14ac:dyDescent="0.25"/>
    <row r="2717" s="99" customFormat="1" x14ac:dyDescent="0.25"/>
    <row r="2718" s="99" customFormat="1" x14ac:dyDescent="0.25"/>
    <row r="2719" s="99" customFormat="1" x14ac:dyDescent="0.25"/>
    <row r="2720" s="99" customFormat="1" x14ac:dyDescent="0.25"/>
    <row r="2721" s="99" customFormat="1" x14ac:dyDescent="0.25"/>
    <row r="2722" s="99" customFormat="1" x14ac:dyDescent="0.25"/>
    <row r="2723" s="99" customFormat="1" x14ac:dyDescent="0.25"/>
    <row r="2724" s="99" customFormat="1" x14ac:dyDescent="0.25"/>
    <row r="2725" s="99" customFormat="1" x14ac:dyDescent="0.25"/>
    <row r="2726" s="99" customFormat="1" x14ac:dyDescent="0.25"/>
    <row r="2727" s="99" customFormat="1" x14ac:dyDescent="0.25"/>
    <row r="2728" s="99" customFormat="1" x14ac:dyDescent="0.25"/>
    <row r="2729" s="99" customFormat="1" x14ac:dyDescent="0.25"/>
    <row r="2730" s="99" customFormat="1" x14ac:dyDescent="0.25"/>
    <row r="2731" s="99" customFormat="1" x14ac:dyDescent="0.25"/>
    <row r="2732" s="99" customFormat="1" x14ac:dyDescent="0.25"/>
    <row r="2733" s="99" customFormat="1" x14ac:dyDescent="0.25"/>
    <row r="2734" s="99" customFormat="1" x14ac:dyDescent="0.25"/>
    <row r="2735" s="99" customFormat="1" x14ac:dyDescent="0.25"/>
    <row r="2736" s="99" customFormat="1" x14ac:dyDescent="0.25"/>
    <row r="2737" s="99" customFormat="1" x14ac:dyDescent="0.25"/>
    <row r="2738" s="99" customFormat="1" x14ac:dyDescent="0.25"/>
    <row r="2739" s="99" customFormat="1" x14ac:dyDescent="0.25"/>
    <row r="2740" s="99" customFormat="1" x14ac:dyDescent="0.25"/>
    <row r="2741" s="99" customFormat="1" x14ac:dyDescent="0.25"/>
    <row r="2742" s="99" customFormat="1" x14ac:dyDescent="0.25"/>
    <row r="2743" s="99" customFormat="1" x14ac:dyDescent="0.25"/>
    <row r="2744" s="99" customFormat="1" x14ac:dyDescent="0.25"/>
    <row r="2745" s="99" customFormat="1" x14ac:dyDescent="0.25"/>
    <row r="2746" s="99" customFormat="1" x14ac:dyDescent="0.25"/>
    <row r="2747" s="99" customFormat="1" x14ac:dyDescent="0.25"/>
    <row r="2748" s="99" customFormat="1" x14ac:dyDescent="0.25"/>
    <row r="2749" s="99" customFormat="1" x14ac:dyDescent="0.25"/>
    <row r="2750" s="99" customFormat="1" x14ac:dyDescent="0.25"/>
    <row r="2751" s="99" customFormat="1" x14ac:dyDescent="0.25"/>
    <row r="2752" s="99" customFormat="1" x14ac:dyDescent="0.25"/>
    <row r="2753" s="99" customFormat="1" x14ac:dyDescent="0.25"/>
    <row r="2754" s="99" customFormat="1" x14ac:dyDescent="0.25"/>
    <row r="2755" s="99" customFormat="1" x14ac:dyDescent="0.25"/>
    <row r="2756" s="99" customFormat="1" x14ac:dyDescent="0.25"/>
    <row r="2757" s="99" customFormat="1" x14ac:dyDescent="0.25"/>
    <row r="2758" s="99" customFormat="1" x14ac:dyDescent="0.25"/>
    <row r="2759" s="99" customFormat="1" x14ac:dyDescent="0.25"/>
    <row r="2760" s="99" customFormat="1" x14ac:dyDescent="0.25"/>
    <row r="2761" s="99" customFormat="1" x14ac:dyDescent="0.25"/>
    <row r="2762" s="99" customFormat="1" x14ac:dyDescent="0.25"/>
    <row r="2763" s="99" customFormat="1" x14ac:dyDescent="0.25"/>
    <row r="2764" s="99" customFormat="1" x14ac:dyDescent="0.25"/>
    <row r="2765" s="99" customFormat="1" x14ac:dyDescent="0.25"/>
    <row r="2766" s="99" customFormat="1" x14ac:dyDescent="0.25"/>
    <row r="2767" s="99" customFormat="1" x14ac:dyDescent="0.25"/>
    <row r="2768" s="99" customFormat="1" x14ac:dyDescent="0.25"/>
    <row r="2769" s="99" customFormat="1" x14ac:dyDescent="0.25"/>
    <row r="2770" s="99" customFormat="1" x14ac:dyDescent="0.25"/>
    <row r="2771" s="99" customFormat="1" x14ac:dyDescent="0.25"/>
    <row r="2772" s="99" customFormat="1" x14ac:dyDescent="0.25"/>
    <row r="2773" s="99" customFormat="1" x14ac:dyDescent="0.25"/>
    <row r="2774" s="99" customFormat="1" x14ac:dyDescent="0.25"/>
    <row r="2775" s="99" customFormat="1" x14ac:dyDescent="0.25"/>
    <row r="2776" s="99" customFormat="1" x14ac:dyDescent="0.25"/>
    <row r="2777" s="99" customFormat="1" x14ac:dyDescent="0.25"/>
    <row r="2778" s="99" customFormat="1" x14ac:dyDescent="0.25"/>
    <row r="2779" s="99" customFormat="1" x14ac:dyDescent="0.25"/>
    <row r="2780" s="99" customFormat="1" x14ac:dyDescent="0.25"/>
    <row r="2781" s="99" customFormat="1" x14ac:dyDescent="0.25"/>
    <row r="2782" s="99" customFormat="1" x14ac:dyDescent="0.25"/>
    <row r="2783" s="99" customFormat="1" x14ac:dyDescent="0.25"/>
    <row r="2784" s="99" customFormat="1" x14ac:dyDescent="0.25"/>
    <row r="2785" s="99" customFormat="1" x14ac:dyDescent="0.25"/>
    <row r="2786" s="99" customFormat="1" x14ac:dyDescent="0.25"/>
    <row r="2787" s="99" customFormat="1" x14ac:dyDescent="0.25"/>
    <row r="2788" s="99" customFormat="1" x14ac:dyDescent="0.25"/>
    <row r="2789" s="99" customFormat="1" x14ac:dyDescent="0.25"/>
    <row r="2790" s="99" customFormat="1" x14ac:dyDescent="0.25"/>
    <row r="2791" s="99" customFormat="1" x14ac:dyDescent="0.25"/>
    <row r="2792" s="99" customFormat="1" x14ac:dyDescent="0.25"/>
    <row r="2793" s="99" customFormat="1" x14ac:dyDescent="0.25"/>
    <row r="2794" s="99" customFormat="1" x14ac:dyDescent="0.25"/>
    <row r="2795" s="99" customFormat="1" x14ac:dyDescent="0.25"/>
    <row r="2796" s="99" customFormat="1" x14ac:dyDescent="0.25"/>
    <row r="2797" s="99" customFormat="1" x14ac:dyDescent="0.25"/>
    <row r="2798" s="99" customFormat="1" x14ac:dyDescent="0.25"/>
    <row r="2799" s="99" customFormat="1" x14ac:dyDescent="0.25"/>
  </sheetData>
  <sheetProtection algorithmName="SHA-512" hashValue="J/mZ/LsQ/nBT6f/+XcBFnU+9Ozrsky5qafuoGIEidwnLJQ6EtYwtTe4O5072zQyMKo/lbDmI6ssp7dJp/ylcUw==" saltValue="QwDAgpFRLpeUbm0ETEd0sw==" spinCount="100000" sheet="1" objects="1" scenarios="1" formatCells="0" formatColumns="0" formatRows="0" insertColumns="0" insertRows="0" insertHyperlinks="0" deleteColumns="0" deleteRows="0"/>
  <mergeCells count="23">
    <mergeCell ref="BC2:BC3"/>
    <mergeCell ref="AK1:AL1"/>
    <mergeCell ref="AM1:AZ1"/>
    <mergeCell ref="A1:G1"/>
    <mergeCell ref="H1:AJ1"/>
    <mergeCell ref="F2:F3"/>
    <mergeCell ref="A2:A3"/>
    <mergeCell ref="C2:C3"/>
    <mergeCell ref="D2:D3"/>
    <mergeCell ref="E2:E3"/>
    <mergeCell ref="G2:G3"/>
    <mergeCell ref="B2:B3"/>
    <mergeCell ref="AN2:AZ2"/>
    <mergeCell ref="BA2:BA3"/>
    <mergeCell ref="BB2:BB3"/>
    <mergeCell ref="D21:H29"/>
    <mergeCell ref="BA1:BB1"/>
    <mergeCell ref="H2:J2"/>
    <mergeCell ref="K2:K3"/>
    <mergeCell ref="L2:N2"/>
    <mergeCell ref="AF2:AH2"/>
    <mergeCell ref="AI2:AM2"/>
    <mergeCell ref="O2:AD2"/>
  </mergeCells>
  <dataValidations count="8">
    <dataValidation type="list" allowBlank="1" showInputMessage="1" showErrorMessage="1" sqref="J4:J18">
      <formula1>factor</formula1>
    </dataValidation>
    <dataValidation type="list" allowBlank="1" showInputMessage="1" showErrorMessage="1" sqref="I4:I18">
      <formula1>clasificacion</formula1>
    </dataValidation>
    <dataValidation type="list" allowBlank="1" showInputMessage="1" showErrorMessage="1" sqref="AN4:AZ19">
      <formula1>programado</formula1>
    </dataValidation>
    <dataValidation type="list" allowBlank="1" showInputMessage="1" showErrorMessage="1" sqref="A4:A19">
      <formula1>Procesos</formula1>
    </dataValidation>
    <dataValidation type="list" allowBlank="1" showInputMessage="1" showErrorMessage="1" sqref="O4:P19">
      <formula1>deficiencia</formula1>
    </dataValidation>
    <dataValidation type="list" allowBlank="1" showInputMessage="1" showErrorMessage="1" sqref="F4:G19">
      <formula1>rUTINARIO</formula1>
    </dataValidation>
    <dataValidation type="list" allowBlank="1" showInputMessage="1" showErrorMessage="1" sqref="W4:X19">
      <formula1>consecuencia</formula1>
    </dataValidation>
    <dataValidation type="list" allowBlank="1" showInputMessage="1" showErrorMessage="1" sqref="Q4:R19">
      <formula1>exposicion</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opLeftCell="A19" workbookViewId="0">
      <selection activeCell="B33" sqref="B33"/>
    </sheetView>
  </sheetViews>
  <sheetFormatPr baseColWidth="10" defaultRowHeight="15" x14ac:dyDescent="0.25"/>
  <cols>
    <col min="1" max="1" width="2.85546875" customWidth="1"/>
    <col min="2" max="2" width="22.85546875" customWidth="1"/>
    <col min="3" max="3" width="11.7109375" bestFit="1" customWidth="1"/>
    <col min="4" max="4" width="11.7109375" customWidth="1"/>
    <col min="7" max="7" width="18.28515625" customWidth="1"/>
  </cols>
  <sheetData>
    <row r="1" spans="2:8" x14ac:dyDescent="0.25">
      <c r="B1" s="92" t="s">
        <v>124</v>
      </c>
      <c r="C1" s="92"/>
      <c r="D1" s="92"/>
      <c r="E1" s="92"/>
      <c r="F1" s="92"/>
      <c r="G1" s="92"/>
    </row>
    <row r="2" spans="2:8" x14ac:dyDescent="0.25">
      <c r="B2" s="92"/>
      <c r="C2" s="92"/>
      <c r="D2" s="92"/>
      <c r="E2" s="92"/>
      <c r="F2" s="92"/>
      <c r="G2" s="92"/>
    </row>
    <row r="3" spans="2:8" ht="18.75" thickBot="1" x14ac:dyDescent="0.3">
      <c r="B3" s="12"/>
      <c r="C3" s="12"/>
      <c r="D3" s="12"/>
      <c r="E3" s="12"/>
      <c r="F3" s="12"/>
      <c r="G3" s="12"/>
    </row>
    <row r="4" spans="2:8" x14ac:dyDescent="0.25">
      <c r="B4" s="93" t="s">
        <v>125</v>
      </c>
      <c r="C4" s="95" t="s">
        <v>126</v>
      </c>
      <c r="D4" s="95"/>
      <c r="E4" s="95"/>
      <c r="F4" s="95"/>
      <c r="G4" s="96"/>
      <c r="H4" s="86" t="s">
        <v>134</v>
      </c>
    </row>
    <row r="5" spans="2:8" x14ac:dyDescent="0.25">
      <c r="B5" s="94"/>
      <c r="C5" s="18" t="s">
        <v>127</v>
      </c>
      <c r="D5" s="18" t="s">
        <v>128</v>
      </c>
      <c r="E5" s="18" t="s">
        <v>131</v>
      </c>
      <c r="F5" s="97" t="s">
        <v>132</v>
      </c>
      <c r="G5" s="98"/>
      <c r="H5" s="87"/>
    </row>
    <row r="6" spans="2:8" x14ac:dyDescent="0.25">
      <c r="B6" s="13" t="s">
        <v>21</v>
      </c>
      <c r="C6" s="15">
        <f>SUMIF('Matriz de Peligros'!I:I,"Biológico",'Matriz de Peligros'!Y:Y)</f>
        <v>720</v>
      </c>
      <c r="D6" s="15">
        <f>C6-E6</f>
        <v>0</v>
      </c>
      <c r="E6" s="15">
        <f>SUMIF('Matriz de Peligros'!I:I,"Biológico",'Matriz de Peligros'!Z:Z)</f>
        <v>720</v>
      </c>
      <c r="F6" s="88">
        <f t="shared" ref="F6:F7" si="0">((C6-D6)/C6)*100</f>
        <v>100</v>
      </c>
      <c r="G6" s="89"/>
      <c r="H6" s="21">
        <f>C6*100/SUM(C6:C12)</f>
        <v>8.8019559902200495</v>
      </c>
    </row>
    <row r="7" spans="2:8" x14ac:dyDescent="0.25">
      <c r="B7" s="13" t="s">
        <v>81</v>
      </c>
      <c r="C7" s="15">
        <f>SUMIF('Matriz de Peligros'!I:I,"Biomecánico",'Matriz de Peligros'!Y:Y)</f>
        <v>100</v>
      </c>
      <c r="D7" s="15">
        <f t="shared" ref="D7:D12" si="1">C7-E7</f>
        <v>0</v>
      </c>
      <c r="E7" s="15">
        <f>SUMIF('Matriz de Peligros'!I:I,"Biomecánico",'Matriz de Peligros'!Z:Z)</f>
        <v>100</v>
      </c>
      <c r="F7" s="88">
        <f t="shared" si="0"/>
        <v>100</v>
      </c>
      <c r="G7" s="89"/>
      <c r="H7" s="21">
        <f>C7*100/SUM(C6:C12)</f>
        <v>1.2224938875305624</v>
      </c>
    </row>
    <row r="8" spans="2:8" x14ac:dyDescent="0.25">
      <c r="B8" s="13" t="s">
        <v>22</v>
      </c>
      <c r="C8" s="15">
        <f>SUMIF('Matriz de Peligros'!I:I,"De Seguridad",'Matriz de Peligros'!Y:Y)</f>
        <v>2940</v>
      </c>
      <c r="D8" s="15">
        <f t="shared" si="1"/>
        <v>0</v>
      </c>
      <c r="E8" s="15">
        <f>SUMIF('Matriz de Peligros'!I:I,"De Seguridad",'Matriz de Peligros'!Z:Z)</f>
        <v>2940</v>
      </c>
      <c r="F8" s="88">
        <f>((C8-D8)/C8)*100</f>
        <v>100</v>
      </c>
      <c r="G8" s="89"/>
      <c r="H8" s="21">
        <f>C8*100/SUM(C6:C12)</f>
        <v>35.941320293398533</v>
      </c>
    </row>
    <row r="9" spans="2:8" x14ac:dyDescent="0.25">
      <c r="B9" s="14" t="s">
        <v>69</v>
      </c>
      <c r="C9" s="15">
        <f>SUMIF('Matriz de Peligros'!I:I,"Físico",'Matriz de Peligros'!Y:Y)</f>
        <v>1440</v>
      </c>
      <c r="D9" s="15">
        <f t="shared" si="1"/>
        <v>0</v>
      </c>
      <c r="E9" s="15">
        <f>SUMIF('Matriz de Peligros'!I:I,"Físico",'Matriz de Peligros'!Z:Z)</f>
        <v>1440</v>
      </c>
      <c r="F9" s="88">
        <f t="shared" ref="F9:F12" si="2">((C9-D9)/C9)*100</f>
        <v>100</v>
      </c>
      <c r="G9" s="89"/>
      <c r="H9" s="21">
        <f>C9*100/SUM(C6:C12)</f>
        <v>17.603911980440099</v>
      </c>
    </row>
    <row r="10" spans="2:8" x14ac:dyDescent="0.25">
      <c r="B10" s="13" t="s">
        <v>54</v>
      </c>
      <c r="C10" s="15">
        <f>SUMIF('Matriz de Peligros'!I:I,"Locativo",'Matriz de Peligros'!Y:Y)</f>
        <v>100</v>
      </c>
      <c r="D10" s="15">
        <f t="shared" si="1"/>
        <v>0</v>
      </c>
      <c r="E10" s="15">
        <f>SUMIF('Matriz de Peligros'!I:I,"Locativo",'Matriz de Peligros'!Z:Z)</f>
        <v>100</v>
      </c>
      <c r="F10" s="88">
        <f t="shared" si="2"/>
        <v>100</v>
      </c>
      <c r="G10" s="89"/>
      <c r="H10" s="21">
        <f>C10*100/SUM(C6:C12)</f>
        <v>1.2224938875305624</v>
      </c>
    </row>
    <row r="11" spans="2:8" x14ac:dyDescent="0.25">
      <c r="B11" s="13" t="s">
        <v>129</v>
      </c>
      <c r="C11" s="15">
        <f>SUMIF('Matriz de Peligros'!I:I,"Psicolaboral",'Matriz de Peligros'!Y:Y)</f>
        <v>1440</v>
      </c>
      <c r="D11" s="15">
        <f t="shared" si="1"/>
        <v>0</v>
      </c>
      <c r="E11" s="15">
        <f>SUMIF('Matriz de Peligros'!I:I,"Psicolaboral",'Matriz de Peligros'!Z:Z)</f>
        <v>1440</v>
      </c>
      <c r="F11" s="88">
        <f t="shared" si="2"/>
        <v>100</v>
      </c>
      <c r="G11" s="89"/>
      <c r="H11" s="21">
        <f>C11*100/SUM(C6:C12)</f>
        <v>17.603911980440099</v>
      </c>
    </row>
    <row r="12" spans="2:8" ht="15.75" thickBot="1" x14ac:dyDescent="0.3">
      <c r="B12" s="19" t="s">
        <v>70</v>
      </c>
      <c r="C12" s="20">
        <f>SUMIF('Matriz de Peligros'!I:I,"Químico",'Matriz de Peligros'!Y:Y)</f>
        <v>1440</v>
      </c>
      <c r="D12" s="20">
        <f t="shared" si="1"/>
        <v>0</v>
      </c>
      <c r="E12" s="20">
        <f>SUMIF('Matriz de Peligros'!I:I,"Químico",'Matriz de Peligros'!Z:Z)</f>
        <v>1440</v>
      </c>
      <c r="F12" s="90">
        <f t="shared" si="2"/>
        <v>100</v>
      </c>
      <c r="G12" s="91"/>
      <c r="H12" s="22">
        <f>C12*100/SUM(C6:C12)</f>
        <v>17.603911980440099</v>
      </c>
    </row>
  </sheetData>
  <mergeCells count="12">
    <mergeCell ref="F12:G12"/>
    <mergeCell ref="F7:G7"/>
    <mergeCell ref="B1:G2"/>
    <mergeCell ref="B4:B5"/>
    <mergeCell ref="C4:G4"/>
    <mergeCell ref="F5:G5"/>
    <mergeCell ref="F6:G6"/>
    <mergeCell ref="H4:H5"/>
    <mergeCell ref="F8:G8"/>
    <mergeCell ref="F9:G9"/>
    <mergeCell ref="F10:G10"/>
    <mergeCell ref="F11: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
  <sheetViews>
    <sheetView topLeftCell="A75" workbookViewId="0">
      <selection activeCell="A83" sqref="A83"/>
    </sheetView>
  </sheetViews>
  <sheetFormatPr baseColWidth="10" defaultColWidth="11.5703125" defaultRowHeight="14.25" x14ac:dyDescent="0.25"/>
  <cols>
    <col min="1" max="1" width="36.7109375" style="3" customWidth="1"/>
    <col min="2" max="16384" width="11.5703125" style="3"/>
  </cols>
  <sheetData>
    <row r="1" spans="1:1" ht="15" x14ac:dyDescent="0.25">
      <c r="A1" s="2" t="s">
        <v>3</v>
      </c>
    </row>
    <row r="2" spans="1:1" x14ac:dyDescent="0.25">
      <c r="A2" s="4" t="s">
        <v>18</v>
      </c>
    </row>
    <row r="3" spans="1:1" x14ac:dyDescent="0.25">
      <c r="A3" s="4" t="s">
        <v>19</v>
      </c>
    </row>
    <row r="5" spans="1:1" ht="15" x14ac:dyDescent="0.25">
      <c r="A5" s="5" t="s">
        <v>20</v>
      </c>
    </row>
    <row r="6" spans="1:1" x14ac:dyDescent="0.2">
      <c r="A6" s="6" t="s">
        <v>21</v>
      </c>
    </row>
    <row r="7" spans="1:1" x14ac:dyDescent="0.2">
      <c r="A7" s="6" t="s">
        <v>81</v>
      </c>
    </row>
    <row r="8" spans="1:1" x14ac:dyDescent="0.2">
      <c r="A8" s="6" t="s">
        <v>22</v>
      </c>
    </row>
    <row r="9" spans="1:1" x14ac:dyDescent="0.2">
      <c r="A9" s="6" t="s">
        <v>69</v>
      </c>
    </row>
    <row r="10" spans="1:1" x14ac:dyDescent="0.2">
      <c r="A10" s="6" t="s">
        <v>54</v>
      </c>
    </row>
    <row r="11" spans="1:1" x14ac:dyDescent="0.2">
      <c r="A11" s="6" t="s">
        <v>129</v>
      </c>
    </row>
    <row r="12" spans="1:1" x14ac:dyDescent="0.2">
      <c r="A12" s="6" t="s">
        <v>70</v>
      </c>
    </row>
    <row r="15" spans="1:1" ht="15" x14ac:dyDescent="0.25">
      <c r="A15" s="5" t="s">
        <v>23</v>
      </c>
    </row>
    <row r="16" spans="1:1" ht="15" x14ac:dyDescent="0.25">
      <c r="A16" s="5" t="s">
        <v>66</v>
      </c>
    </row>
    <row r="17" spans="1:1" x14ac:dyDescent="0.2">
      <c r="A17" s="23" t="s">
        <v>135</v>
      </c>
    </row>
    <row r="18" spans="1:1" x14ac:dyDescent="0.2">
      <c r="A18" s="6" t="s">
        <v>39</v>
      </c>
    </row>
    <row r="19" spans="1:1" x14ac:dyDescent="0.2">
      <c r="A19" s="6" t="s">
        <v>133</v>
      </c>
    </row>
    <row r="20" spans="1:1" x14ac:dyDescent="0.2">
      <c r="A20" s="6" t="s">
        <v>38</v>
      </c>
    </row>
    <row r="21" spans="1:1" x14ac:dyDescent="0.2">
      <c r="A21" s="6" t="s">
        <v>37</v>
      </c>
    </row>
    <row r="22" spans="1:1" x14ac:dyDescent="0.2">
      <c r="A22" s="6" t="s">
        <v>40</v>
      </c>
    </row>
    <row r="23" spans="1:1" x14ac:dyDescent="0.2">
      <c r="A23" s="6"/>
    </row>
    <row r="24" spans="1:1" ht="15" x14ac:dyDescent="0.25">
      <c r="A24" s="5" t="s">
        <v>82</v>
      </c>
    </row>
    <row r="25" spans="1:1" x14ac:dyDescent="0.2">
      <c r="A25" s="6" t="s">
        <v>46</v>
      </c>
    </row>
    <row r="26" spans="1:1" x14ac:dyDescent="0.2">
      <c r="A26" s="6" t="s">
        <v>45</v>
      </c>
    </row>
    <row r="27" spans="1:1" x14ac:dyDescent="0.2">
      <c r="A27" s="6" t="s">
        <v>47</v>
      </c>
    </row>
    <row r="28" spans="1:1" x14ac:dyDescent="0.2">
      <c r="A28" s="6" t="s">
        <v>48</v>
      </c>
    </row>
    <row r="29" spans="1:1" x14ac:dyDescent="0.2">
      <c r="A29" s="6"/>
    </row>
    <row r="30" spans="1:1" ht="15" x14ac:dyDescent="0.25">
      <c r="A30" s="5" t="s">
        <v>71</v>
      </c>
    </row>
    <row r="31" spans="1:1" x14ac:dyDescent="0.2">
      <c r="A31" s="6" t="s">
        <v>74</v>
      </c>
    </row>
    <row r="32" spans="1:1" x14ac:dyDescent="0.2">
      <c r="A32" s="6" t="s">
        <v>73</v>
      </c>
    </row>
    <row r="33" spans="1:1" x14ac:dyDescent="0.2">
      <c r="A33" s="6" t="s">
        <v>79</v>
      </c>
    </row>
    <row r="34" spans="1:1" x14ac:dyDescent="0.2">
      <c r="A34" s="6" t="s">
        <v>77</v>
      </c>
    </row>
    <row r="35" spans="1:1" x14ac:dyDescent="0.2">
      <c r="A35" s="6" t="s">
        <v>55</v>
      </c>
    </row>
    <row r="36" spans="1:1" x14ac:dyDescent="0.2">
      <c r="A36" s="6" t="s">
        <v>72</v>
      </c>
    </row>
    <row r="37" spans="1:1" x14ac:dyDescent="0.2">
      <c r="A37" s="6" t="s">
        <v>138</v>
      </c>
    </row>
    <row r="38" spans="1:1" x14ac:dyDescent="0.2">
      <c r="A38" s="6" t="s">
        <v>75</v>
      </c>
    </row>
    <row r="39" spans="1:1" x14ac:dyDescent="0.2">
      <c r="A39" s="6" t="s">
        <v>80</v>
      </c>
    </row>
    <row r="40" spans="1:1" x14ac:dyDescent="0.2">
      <c r="A40" s="6"/>
    </row>
    <row r="41" spans="1:1" ht="15" x14ac:dyDescent="0.25">
      <c r="A41" s="7" t="s">
        <v>68</v>
      </c>
    </row>
    <row r="42" spans="1:1" x14ac:dyDescent="0.2">
      <c r="A42" s="6" t="s">
        <v>29</v>
      </c>
    </row>
    <row r="43" spans="1:1" x14ac:dyDescent="0.2">
      <c r="A43" s="6" t="s">
        <v>30</v>
      </c>
    </row>
    <row r="44" spans="1:1" x14ac:dyDescent="0.2">
      <c r="A44" s="6" t="s">
        <v>27</v>
      </c>
    </row>
    <row r="45" spans="1:1" x14ac:dyDescent="0.2">
      <c r="A45" s="6" t="s">
        <v>26</v>
      </c>
    </row>
    <row r="46" spans="1:1" x14ac:dyDescent="0.2">
      <c r="A46" s="6" t="s">
        <v>24</v>
      </c>
    </row>
    <row r="47" spans="1:1" x14ac:dyDescent="0.2">
      <c r="A47" s="6" t="s">
        <v>28</v>
      </c>
    </row>
    <row r="48" spans="1:1" x14ac:dyDescent="0.2">
      <c r="A48" s="6" t="s">
        <v>25</v>
      </c>
    </row>
    <row r="49" spans="1:1" x14ac:dyDescent="0.2">
      <c r="A49" s="6"/>
    </row>
    <row r="50" spans="1:1" ht="15" x14ac:dyDescent="0.25">
      <c r="A50" s="5" t="s">
        <v>67</v>
      </c>
    </row>
    <row r="51" spans="1:1" x14ac:dyDescent="0.2">
      <c r="A51" s="6" t="s">
        <v>64</v>
      </c>
    </row>
    <row r="52" spans="1:1" x14ac:dyDescent="0.2">
      <c r="A52" s="6" t="s">
        <v>137</v>
      </c>
    </row>
    <row r="53" spans="1:1" x14ac:dyDescent="0.2">
      <c r="A53" s="6" t="s">
        <v>60</v>
      </c>
    </row>
    <row r="54" spans="1:1" x14ac:dyDescent="0.2">
      <c r="A54" s="6" t="s">
        <v>59</v>
      </c>
    </row>
    <row r="55" spans="1:1" x14ac:dyDescent="0.2">
      <c r="A55" s="6" t="s">
        <v>58</v>
      </c>
    </row>
    <row r="56" spans="1:1" x14ac:dyDescent="0.2">
      <c r="A56" s="6" t="s">
        <v>136</v>
      </c>
    </row>
    <row r="57" spans="1:1" x14ac:dyDescent="0.2">
      <c r="A57" s="6" t="s">
        <v>56</v>
      </c>
    </row>
    <row r="58" spans="1:1" x14ac:dyDescent="0.2">
      <c r="A58" s="6" t="s">
        <v>61</v>
      </c>
    </row>
    <row r="59" spans="1:1" x14ac:dyDescent="0.2">
      <c r="A59" s="6" t="s">
        <v>62</v>
      </c>
    </row>
    <row r="60" spans="1:1" x14ac:dyDescent="0.2">
      <c r="A60" s="6" t="s">
        <v>78</v>
      </c>
    </row>
    <row r="61" spans="1:1" x14ac:dyDescent="0.2">
      <c r="A61" s="6" t="s">
        <v>76</v>
      </c>
    </row>
    <row r="62" spans="1:1" x14ac:dyDescent="0.2">
      <c r="A62" s="6" t="s">
        <v>63</v>
      </c>
    </row>
    <row r="63" spans="1:1" x14ac:dyDescent="0.2">
      <c r="A63" s="6" t="s">
        <v>57</v>
      </c>
    </row>
    <row r="64" spans="1:1" x14ac:dyDescent="0.2">
      <c r="A64" s="6"/>
    </row>
    <row r="65" spans="1:1" ht="15" x14ac:dyDescent="0.25">
      <c r="A65" s="5" t="s">
        <v>130</v>
      </c>
    </row>
    <row r="66" spans="1:1" x14ac:dyDescent="0.2">
      <c r="A66" s="6" t="s">
        <v>43</v>
      </c>
    </row>
    <row r="67" spans="1:1" x14ac:dyDescent="0.2">
      <c r="A67" s="6" t="s">
        <v>41</v>
      </c>
    </row>
    <row r="68" spans="1:1" x14ac:dyDescent="0.2">
      <c r="A68" s="6" t="s">
        <v>42</v>
      </c>
    </row>
    <row r="69" spans="1:1" x14ac:dyDescent="0.2">
      <c r="A69" s="6" t="s">
        <v>44</v>
      </c>
    </row>
    <row r="70" spans="1:1" x14ac:dyDescent="0.2">
      <c r="A70" s="6"/>
    </row>
    <row r="71" spans="1:1" ht="15" x14ac:dyDescent="0.25">
      <c r="A71" s="5" t="s">
        <v>65</v>
      </c>
    </row>
    <row r="72" spans="1:1" x14ac:dyDescent="0.2">
      <c r="A72" s="6" t="s">
        <v>33</v>
      </c>
    </row>
    <row r="73" spans="1:1" x14ac:dyDescent="0.2">
      <c r="A73" s="6" t="s">
        <v>31</v>
      </c>
    </row>
    <row r="74" spans="1:1" x14ac:dyDescent="0.2">
      <c r="A74" s="6" t="s">
        <v>34</v>
      </c>
    </row>
    <row r="75" spans="1:1" x14ac:dyDescent="0.2">
      <c r="A75" s="6" t="s">
        <v>35</v>
      </c>
    </row>
    <row r="76" spans="1:1" x14ac:dyDescent="0.2">
      <c r="A76" s="6" t="s">
        <v>36</v>
      </c>
    </row>
    <row r="77" spans="1:1" x14ac:dyDescent="0.2">
      <c r="A77" s="6" t="s">
        <v>32</v>
      </c>
    </row>
    <row r="78" spans="1:1" x14ac:dyDescent="0.2">
      <c r="A78" s="8"/>
    </row>
    <row r="80" spans="1:1" ht="15" x14ac:dyDescent="0.25">
      <c r="A80" s="2" t="s">
        <v>50</v>
      </c>
    </row>
    <row r="81" spans="1:1" x14ac:dyDescent="0.25">
      <c r="A81" s="4">
        <v>1</v>
      </c>
    </row>
    <row r="82" spans="1:1" x14ac:dyDescent="0.25">
      <c r="A82" s="4">
        <v>2</v>
      </c>
    </row>
    <row r="83" spans="1:1" x14ac:dyDescent="0.25">
      <c r="A83" s="4">
        <v>6</v>
      </c>
    </row>
    <row r="84" spans="1:1" x14ac:dyDescent="0.25">
      <c r="A84" s="4">
        <v>10</v>
      </c>
    </row>
    <row r="85" spans="1:1" x14ac:dyDescent="0.25">
      <c r="A85" s="4"/>
    </row>
    <row r="86" spans="1:1" x14ac:dyDescent="0.25">
      <c r="A86" s="4"/>
    </row>
    <row r="87" spans="1:1" x14ac:dyDescent="0.25">
      <c r="A87" s="4"/>
    </row>
    <row r="88" spans="1:1" x14ac:dyDescent="0.25">
      <c r="A88" s="4"/>
    </row>
    <row r="91" spans="1:1" ht="15" x14ac:dyDescent="0.25">
      <c r="A91" s="2" t="s">
        <v>51</v>
      </c>
    </row>
    <row r="92" spans="1:1" x14ac:dyDescent="0.25">
      <c r="A92" s="4">
        <v>1</v>
      </c>
    </row>
    <row r="93" spans="1:1" x14ac:dyDescent="0.25">
      <c r="A93" s="4">
        <v>2</v>
      </c>
    </row>
    <row r="94" spans="1:1" x14ac:dyDescent="0.25">
      <c r="A94" s="4">
        <v>3</v>
      </c>
    </row>
    <row r="95" spans="1:1" x14ac:dyDescent="0.25">
      <c r="A95" s="4">
        <v>4</v>
      </c>
    </row>
    <row r="98" spans="1:1" ht="15" x14ac:dyDescent="0.25">
      <c r="A98" s="2" t="s">
        <v>52</v>
      </c>
    </row>
    <row r="99" spans="1:1" x14ac:dyDescent="0.25">
      <c r="A99" s="4">
        <v>10</v>
      </c>
    </row>
    <row r="100" spans="1:1" x14ac:dyDescent="0.25">
      <c r="A100" s="4">
        <v>25</v>
      </c>
    </row>
    <row r="101" spans="1:1" x14ac:dyDescent="0.25">
      <c r="A101" s="4">
        <v>60</v>
      </c>
    </row>
    <row r="102" spans="1:1" x14ac:dyDescent="0.25">
      <c r="A102" s="4">
        <v>100</v>
      </c>
    </row>
    <row r="105" spans="1:1" ht="15" x14ac:dyDescent="0.25">
      <c r="A105" s="2" t="s">
        <v>53</v>
      </c>
    </row>
    <row r="106" spans="1:1" x14ac:dyDescent="0.25">
      <c r="A106" s="4" t="s">
        <v>147</v>
      </c>
    </row>
    <row r="107" spans="1:1" x14ac:dyDescent="0.25">
      <c r="A107" s="4"/>
    </row>
    <row r="108" spans="1:1" x14ac:dyDescent="0.25">
      <c r="A108" s="4"/>
    </row>
    <row r="109" spans="1:1" x14ac:dyDescent="0.25">
      <c r="A109" s="4"/>
    </row>
    <row r="110" spans="1:1" x14ac:dyDescent="0.25">
      <c r="A110" s="4"/>
    </row>
    <row r="112" spans="1:1" ht="15" x14ac:dyDescent="0.25">
      <c r="A112" s="2" t="s">
        <v>106</v>
      </c>
    </row>
    <row r="113" spans="1:1" x14ac:dyDescent="0.25">
      <c r="A113" s="4" t="s">
        <v>113</v>
      </c>
    </row>
    <row r="114" spans="1:1" x14ac:dyDescent="0.25">
      <c r="A114" s="4" t="s">
        <v>114</v>
      </c>
    </row>
    <row r="115" spans="1:1" x14ac:dyDescent="0.25">
      <c r="A115" s="4" t="s">
        <v>115</v>
      </c>
    </row>
    <row r="116" spans="1:1" x14ac:dyDescent="0.25">
      <c r="A116" s="4" t="s">
        <v>116</v>
      </c>
    </row>
    <row r="117" spans="1:1" x14ac:dyDescent="0.25">
      <c r="A117" s="4" t="s">
        <v>117</v>
      </c>
    </row>
    <row r="118" spans="1:1" x14ac:dyDescent="0.25">
      <c r="A118" s="4" t="s">
        <v>118</v>
      </c>
    </row>
    <row r="119" spans="1:1" x14ac:dyDescent="0.25">
      <c r="A119" s="4" t="s">
        <v>119</v>
      </c>
    </row>
    <row r="120" spans="1:1" x14ac:dyDescent="0.25">
      <c r="A120" s="4" t="s">
        <v>120</v>
      </c>
    </row>
    <row r="121" spans="1:1" x14ac:dyDescent="0.25">
      <c r="A121" s="4" t="s">
        <v>121</v>
      </c>
    </row>
    <row r="122" spans="1:1" x14ac:dyDescent="0.25">
      <c r="A122" s="4" t="s">
        <v>122</v>
      </c>
    </row>
  </sheetData>
  <sortState ref="A17:A21">
    <sortCondition ref="A17"/>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Dayana Florez Balvin</cp:lastModifiedBy>
  <cp:lastPrinted>2019-04-01T19:36:30Z</cp:lastPrinted>
  <dcterms:created xsi:type="dcterms:W3CDTF">2016-02-27T10:36:17Z</dcterms:created>
  <dcterms:modified xsi:type="dcterms:W3CDTF">2019-06-17T20:06:25Z</dcterms:modified>
</cp:coreProperties>
</file>